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chartsheets/sheet6.xml" ContentType="application/vnd.openxmlformats-officedocument.spreadsheetml.chartsheet+xml"/>
  <Override PartName="/xl/drawings/drawing15.xml" ContentType="application/vnd.openxmlformats-officedocument.drawing+xml"/>
  <Override PartName="/xl/chartsheets/sheet7.xml" ContentType="application/vnd.openxmlformats-officedocument.spreadsheetml.chartsheet+xml"/>
  <Override PartName="/xl/drawings/drawing17.xml" ContentType="application/vnd.openxmlformats-officedocument.drawing+xml"/>
  <Override PartName="/xl/chartsheets/sheet8.xml" ContentType="application/vnd.openxmlformats-officedocument.spreadsheetml.chartsheet+xml"/>
  <Override PartName="/xl/drawings/drawing19.xml" ContentType="application/vnd.openxmlformats-officedocument.drawing+xml"/>
  <Override PartName="/xl/chartsheets/sheet9.xml" ContentType="application/vnd.openxmlformats-officedocument.spreadsheetml.chartsheet+xml"/>
  <Override PartName="/xl/drawings/drawing21.xml" ContentType="application/vnd.openxmlformats-officedocument.drawing+xml"/>
  <Override PartName="/xl/chartsheets/sheet10.xml" ContentType="application/vnd.openxmlformats-officedocument.spreadsheetml.chartsheet+xml"/>
  <Override PartName="/xl/drawings/drawing23.xml" ContentType="application/vnd.openxmlformats-officedocument.drawing+xml"/>
  <Override PartName="/xl/worksheets/sheet6.xml" ContentType="application/vnd.openxmlformats-officedocument.spreadsheetml.worksheet+xml"/>
  <Override PartName="/xl/chartsheets/sheet11.xml" ContentType="application/vnd.openxmlformats-officedocument.spreadsheetml.chartsheet+xml"/>
  <Override PartName="/xl/drawings/drawing25.xml" ContentType="application/vnd.openxmlformats-officedocument.drawing+xml"/>
  <Override PartName="/xl/worksheets/sheet7.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450" tabRatio="803" activeTab="0"/>
  </bookViews>
  <sheets>
    <sheet name="Highlights" sheetId="1" r:id="rId1"/>
    <sheet name="Table 5.9.1" sheetId="2" r:id="rId2"/>
    <sheet name="Exchange rates" sheetId="3" r:id="rId3"/>
    <sheet name="Annual" sheetId="4" r:id="rId4"/>
    <sheet name=" Annual % Changes" sheetId="5" r:id="rId5"/>
    <sheet name="Chart 5.9.1 (2011)" sheetId="6" r:id="rId6"/>
    <sheet name="Chart 5.9.1(1999)" sheetId="7" state="hidden" r:id="rId7"/>
    <sheet name="Chart 5.9.1 (2000)" sheetId="8" state="hidden" r:id="rId8"/>
    <sheet name="Chart 5.9.1 (2001)" sheetId="9" state="hidden" r:id="rId9"/>
    <sheet name="Chart 5.9.1 (2002)" sheetId="10" state="hidden" r:id="rId10"/>
    <sheet name="Chart 5.9.1 (2003)" sheetId="11" state="hidden" r:id="rId11"/>
    <sheet name="Chart 5.9.1 (2004)" sheetId="12" state="hidden" r:id="rId12"/>
    <sheet name="Chart 5.9.1 (2006)" sheetId="13" state="hidden" r:id="rId13"/>
    <sheet name="Chart 5.9.1 (2007)" sheetId="14" state="hidden" r:id="rId14"/>
    <sheet name="Chart 5.9.1 (2008)" sheetId="15" state="hidden" r:id="rId15"/>
    <sheet name="US &amp; Canada Tax Calcs (Hidden)" sheetId="16" state="hidden" r:id="rId16"/>
    <sheet name="Chart 5.9.1 (2009)" sheetId="17" state="hidden" r:id="rId17"/>
    <sheet name="Hide me please" sheetId="18" state="hidden" r:id="rId18"/>
  </sheets>
  <definedNames>
    <definedName name="_xlnm.Print_Area" localSheetId="3">'Annual'!$A$1:$BD$57</definedName>
    <definedName name="_xlnm.Print_Area" localSheetId="17">'Hide me please'!#REF!</definedName>
    <definedName name="_xlnm.Print_Area" localSheetId="1">'Table 5.9.1'!$A$1:$L$57</definedName>
  </definedNames>
  <calcPr fullCalcOnLoad="1"/>
</workbook>
</file>

<file path=xl/sharedStrings.xml><?xml version="1.0" encoding="utf-8"?>
<sst xmlns="http://schemas.openxmlformats.org/spreadsheetml/2006/main" count="1640" uniqueCount="153">
  <si>
    <t>EU</t>
  </si>
  <si>
    <t>Austria</t>
  </si>
  <si>
    <t>Belgium</t>
  </si>
  <si>
    <t>Denmark</t>
  </si>
  <si>
    <t>Finland</t>
  </si>
  <si>
    <t>France</t>
  </si>
  <si>
    <t>Germany</t>
  </si>
  <si>
    <t>Greece</t>
  </si>
  <si>
    <t>Ireland</t>
  </si>
  <si>
    <t>Italy</t>
  </si>
  <si>
    <t>Luxembourg</t>
  </si>
  <si>
    <t>..</t>
  </si>
  <si>
    <t>Netherlands</t>
  </si>
  <si>
    <t>Portugal</t>
  </si>
  <si>
    <t>Spain</t>
  </si>
  <si>
    <t>Sweden</t>
  </si>
  <si>
    <t>UK</t>
  </si>
  <si>
    <t>Rest of G7</t>
  </si>
  <si>
    <t>Japan</t>
  </si>
  <si>
    <t xml:space="preserve">Excluding Taxes </t>
  </si>
  <si>
    <t>Canada</t>
  </si>
  <si>
    <t>USA</t>
  </si>
  <si>
    <r>
      <t>Gas</t>
    </r>
    <r>
      <rPr>
        <vertAlign val="superscript"/>
        <sz val="10"/>
        <rFont val="Arial"/>
        <family val="2"/>
      </rPr>
      <t>(3)</t>
    </r>
  </si>
  <si>
    <r>
      <t>Including Taxes</t>
    </r>
    <r>
      <rPr>
        <vertAlign val="superscript"/>
        <sz val="10"/>
        <rFont val="Arial"/>
        <family val="2"/>
      </rPr>
      <t>(2)</t>
    </r>
  </si>
  <si>
    <t>Main points</t>
  </si>
  <si>
    <t>calculated in national currencies</t>
  </si>
  <si>
    <t>Excluding Taxes</t>
  </si>
  <si>
    <t>Including Taxes</t>
  </si>
  <si>
    <t xml:space="preserve"> </t>
  </si>
  <si>
    <t>Price (excl tax)</t>
  </si>
  <si>
    <t>Tax component</t>
  </si>
  <si>
    <t>Annual percentage movements in domestic gas prices in the EU and the G7 countries</t>
  </si>
  <si>
    <r>
      <t>USA</t>
    </r>
    <r>
      <rPr>
        <vertAlign val="superscript"/>
        <sz val="10"/>
        <rFont val="Arial"/>
        <family val="2"/>
      </rPr>
      <t>(5)</t>
    </r>
  </si>
  <si>
    <t>Gas</t>
  </si>
  <si>
    <r>
      <t>Gas</t>
    </r>
    <r>
      <rPr>
        <b/>
        <vertAlign val="superscript"/>
        <sz val="10"/>
        <rFont val="Arial"/>
        <family val="2"/>
      </rPr>
      <t>(3)</t>
    </r>
  </si>
  <si>
    <t>2002 - 2003</t>
  </si>
  <si>
    <r>
      <t>Canada</t>
    </r>
    <r>
      <rPr>
        <vertAlign val="superscript"/>
        <sz val="10"/>
        <rFont val="Arial"/>
        <family val="2"/>
      </rPr>
      <t>(4)</t>
    </r>
  </si>
  <si>
    <r>
      <t>Finland</t>
    </r>
    <r>
      <rPr>
        <vertAlign val="superscript"/>
        <sz val="10"/>
        <rFont val="Arial"/>
        <family val="2"/>
      </rPr>
      <t>(3)</t>
    </r>
  </si>
  <si>
    <t>+/-</t>
  </si>
  <si>
    <t>2003 - 2004</t>
  </si>
  <si>
    <t>Annual Average Exchange Rates</t>
  </si>
  <si>
    <t>Table 5.9.1 Domestic gas prices in the EU 15 and the G7 countries</t>
  </si>
  <si>
    <t>Cyprus</t>
  </si>
  <si>
    <t>Czech Republic</t>
  </si>
  <si>
    <t>Estonia</t>
  </si>
  <si>
    <t>Hungary</t>
  </si>
  <si>
    <t>Latvia</t>
  </si>
  <si>
    <t>Lithuania</t>
  </si>
  <si>
    <t>Malta</t>
  </si>
  <si>
    <t>Poland</t>
  </si>
  <si>
    <t>Slovakia</t>
  </si>
  <si>
    <t>Slovenia</t>
  </si>
  <si>
    <t>Rest of G7:</t>
  </si>
  <si>
    <t>Table 5.9.1 Domestic gas prices in the EU and the G7 countries</t>
  </si>
  <si>
    <t>EU 15</t>
  </si>
  <si>
    <t>EU 15 &amp; G7 Median</t>
  </si>
  <si>
    <t>UK relative to:</t>
  </si>
  <si>
    <t>EU 15 &amp; G7 Median(%)</t>
  </si>
  <si>
    <t>EU 15 rank</t>
  </si>
  <si>
    <t>G7 rank</t>
  </si>
  <si>
    <t>2004 - 2005</t>
  </si>
  <si>
    <t>Source: Derived from the International Energy Agency publication, Energy Prices and Taxes</t>
  </si>
  <si>
    <t>Q1 2007 (2006 data)</t>
  </si>
  <si>
    <t>2005 - 2006</t>
  </si>
  <si>
    <t>Tax Rate = 5%</t>
  </si>
  <si>
    <t>Exc Tax</t>
  </si>
  <si>
    <t>Inc Tax</t>
  </si>
  <si>
    <t>Tax Rate = 6.5%</t>
  </si>
  <si>
    <t>Table 5.5.1</t>
  </si>
  <si>
    <r>
      <t>USA</t>
    </r>
    <r>
      <rPr>
        <vertAlign val="superscript"/>
        <sz val="10"/>
        <rFont val="Arial"/>
        <family val="2"/>
      </rPr>
      <t>(4)</t>
    </r>
  </si>
  <si>
    <r>
      <t>Pence per kWh</t>
    </r>
    <r>
      <rPr>
        <b/>
        <vertAlign val="superscript"/>
        <sz val="10"/>
        <rFont val="Arial"/>
        <family val="2"/>
      </rPr>
      <t>(1)</t>
    </r>
  </si>
  <si>
    <t>ALWAYS USE 'UK' NOT 'UNITED KINGDOM'</t>
  </si>
  <si>
    <t>Table 5.9.1</t>
  </si>
  <si>
    <t>inc tax</t>
  </si>
  <si>
    <t>median 3.53</t>
  </si>
  <si>
    <t>2006-2007</t>
  </si>
  <si>
    <t>Q3 2008 (2007 data)</t>
  </si>
  <si>
    <t>median = 3.73</t>
  </si>
  <si>
    <t>Sept 2008 (2007 data)</t>
  </si>
  <si>
    <r>
      <t xml:space="preserve">median = </t>
    </r>
    <r>
      <rPr>
        <sz val="10"/>
        <color indexed="10"/>
        <rFont val="Arial"/>
        <family val="2"/>
      </rPr>
      <t>3.73</t>
    </r>
  </si>
  <si>
    <t>Dec 2008 (2007 data)</t>
  </si>
  <si>
    <r>
      <t xml:space="preserve">median = </t>
    </r>
    <r>
      <rPr>
        <sz val="10"/>
        <color indexed="10"/>
        <rFont val="Arial"/>
        <family val="2"/>
      </rPr>
      <t>4.02</t>
    </r>
  </si>
  <si>
    <t xml:space="preserve">Luxembourg </t>
  </si>
  <si>
    <t xml:space="preserve">Canada </t>
  </si>
  <si>
    <t xml:space="preserve">US </t>
  </si>
  <si>
    <t xml:space="preserve">France </t>
  </si>
  <si>
    <t xml:space="preserve">Belgium </t>
  </si>
  <si>
    <t xml:space="preserve">Netherlands </t>
  </si>
  <si>
    <t xml:space="preserve">Germany </t>
  </si>
  <si>
    <t xml:space="preserve">UK </t>
  </si>
  <si>
    <t xml:space="preserve">Spain </t>
  </si>
  <si>
    <t xml:space="preserve">Greece </t>
  </si>
  <si>
    <t xml:space="preserve">Ireland </t>
  </si>
  <si>
    <t xml:space="preserve">Portugal </t>
  </si>
  <si>
    <t xml:space="preserve">Denmark </t>
  </si>
  <si>
    <t xml:space="preserve">Japan </t>
  </si>
  <si>
    <t xml:space="preserve">Sweden </t>
  </si>
  <si>
    <t>Czech Rep</t>
  </si>
  <si>
    <t>March 2009 (2007 data)</t>
  </si>
  <si>
    <t>-</t>
  </si>
  <si>
    <t>+</t>
  </si>
  <si>
    <t>Pence per kWh(1)</t>
  </si>
  <si>
    <t>2007-2008</t>
  </si>
  <si>
    <t>June 2009 (2008 data)</t>
  </si>
  <si>
    <r>
      <t xml:space="preserve">median = </t>
    </r>
    <r>
      <rPr>
        <sz val="10"/>
        <color indexed="10"/>
        <rFont val="Arial"/>
        <family val="2"/>
      </rPr>
      <t>4.42</t>
    </r>
  </si>
  <si>
    <t>Bulgaria</t>
  </si>
  <si>
    <t>Romania</t>
  </si>
  <si>
    <r>
      <t>EU 27</t>
    </r>
    <r>
      <rPr>
        <vertAlign val="superscript"/>
        <sz val="10"/>
        <rFont val="Arial"/>
        <family val="2"/>
      </rPr>
      <t xml:space="preserve"> </t>
    </r>
    <r>
      <rPr>
        <sz val="10"/>
        <rFont val="Arial"/>
        <family val="2"/>
      </rPr>
      <t>Median</t>
    </r>
  </si>
  <si>
    <r>
      <t>EU 27</t>
    </r>
    <r>
      <rPr>
        <vertAlign val="superscript"/>
        <sz val="10"/>
        <rFont val="Arial"/>
        <family val="2"/>
      </rPr>
      <t xml:space="preserve"> </t>
    </r>
    <r>
      <rPr>
        <sz val="10"/>
        <rFont val="Arial"/>
        <family val="2"/>
      </rPr>
      <t>Median%</t>
    </r>
  </si>
  <si>
    <r>
      <t>EU 27</t>
    </r>
    <r>
      <rPr>
        <vertAlign val="superscript"/>
        <sz val="10"/>
        <rFont val="Arial"/>
        <family val="2"/>
      </rPr>
      <t xml:space="preserve"> </t>
    </r>
    <r>
      <rPr>
        <sz val="10"/>
        <rFont val="Arial"/>
        <family val="2"/>
      </rPr>
      <t>rank</t>
    </r>
  </si>
  <si>
    <t>September 2009 (2008 data)</t>
  </si>
  <si>
    <t>EU 27 Median</t>
  </si>
  <si>
    <t>EU 27 Median(%)</t>
  </si>
  <si>
    <t>EU 27 rank</t>
  </si>
  <si>
    <t>median = 4.81</t>
  </si>
  <si>
    <t>December 2009 (2008 data)</t>
  </si>
  <si>
    <t>March 2010 (2008 data)</t>
  </si>
  <si>
    <t>2008-2009</t>
  </si>
  <si>
    <t>June 2010 (2009 data)</t>
  </si>
  <si>
    <t>median = 5.45</t>
  </si>
  <si>
    <t>SORT BY INC TAX INCREASING</t>
  </si>
  <si>
    <t>Price (incl tax)</t>
  </si>
  <si>
    <t>Germany (Euros)</t>
  </si>
  <si>
    <t>Japan (Yen)</t>
  </si>
  <si>
    <t>Canada (Dollars)</t>
  </si>
  <si>
    <t>median = 5.30</t>
  </si>
  <si>
    <t>Sept 2010 (2009 data)</t>
  </si>
  <si>
    <t>Dec 2010 (2009 data)</t>
  </si>
  <si>
    <t>Mar 2011 (2009 data)</t>
  </si>
  <si>
    <t>Excluding taxes</t>
  </si>
  <si>
    <r>
      <t>Including taxes</t>
    </r>
    <r>
      <rPr>
        <vertAlign val="superscript"/>
        <sz val="10"/>
        <rFont val="Arial"/>
        <family val="2"/>
      </rPr>
      <t>(2)</t>
    </r>
  </si>
  <si>
    <t>2009-2010</t>
  </si>
  <si>
    <t>June 2011 (2010 data)</t>
  </si>
  <si>
    <t>median = 4.79</t>
  </si>
  <si>
    <t>Revised Data</t>
  </si>
  <si>
    <t>Household</t>
  </si>
  <si>
    <t>Sept 2011 (2010 data)</t>
  </si>
  <si>
    <t>median =</t>
  </si>
  <si>
    <t>Dec 2011 (2010 data)</t>
  </si>
  <si>
    <t>Mar 2012 (2010 data)</t>
  </si>
  <si>
    <t>Chart should be 7.2 x 11</t>
  </si>
  <si>
    <t>2010-2011</t>
  </si>
  <si>
    <t>Jun 2012 (2011 data)</t>
  </si>
  <si>
    <r>
      <t>Bulgaria</t>
    </r>
    <r>
      <rPr>
        <vertAlign val="superscript"/>
        <sz val="10"/>
        <rFont val="Arial"/>
        <family val="2"/>
      </rPr>
      <t>(5)</t>
    </r>
  </si>
  <si>
    <r>
      <t>Lithuania</t>
    </r>
    <r>
      <rPr>
        <vertAlign val="superscript"/>
        <sz val="10"/>
        <rFont val="Arial"/>
        <family val="2"/>
      </rPr>
      <t>(5)</t>
    </r>
  </si>
  <si>
    <r>
      <t>Romania</t>
    </r>
    <r>
      <rPr>
        <vertAlign val="superscript"/>
        <sz val="10"/>
        <rFont val="Arial"/>
        <family val="2"/>
      </rPr>
      <t>(5)</t>
    </r>
  </si>
  <si>
    <t>Sep 2012 (2011 data)</t>
  </si>
  <si>
    <t xml:space="preserve">Finland </t>
  </si>
  <si>
    <r>
      <t>Cyprus</t>
    </r>
    <r>
      <rPr>
        <vertAlign val="superscript"/>
        <sz val="10"/>
        <rFont val="Arial"/>
        <family val="2"/>
      </rPr>
      <t>(5)</t>
    </r>
  </si>
  <si>
    <r>
      <t>Latvia</t>
    </r>
    <r>
      <rPr>
        <vertAlign val="superscript"/>
        <sz val="10"/>
        <rFont val="Arial"/>
        <family val="2"/>
      </rPr>
      <t>(5)</t>
    </r>
  </si>
  <si>
    <r>
      <t>Malta</t>
    </r>
    <r>
      <rPr>
        <vertAlign val="superscript"/>
        <sz val="10"/>
        <rFont val="Arial"/>
        <family val="2"/>
      </rPr>
      <t>(5)</t>
    </r>
  </si>
  <si>
    <t>Dec 2012 (2011 data)</t>
  </si>
  <si>
    <t>Last updated 20th December 2012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</si>
</sst>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0.0%"/>
    <numFmt numFmtId="170" formatCode="\+0.0;\-0.0"/>
    <numFmt numFmtId="171" formatCode="0.0000"/>
    <numFmt numFmtId="172" formatCode="&quot;+&quot;;&quot;+/-&quot;;&quot;-&quot;"/>
    <numFmt numFmtId="173" formatCode="\+0.00;\-0.00"/>
    <numFmt numFmtId="174" formatCode="\+0.000;\-0.000"/>
    <numFmt numFmtId="175" formatCode="0.00000"/>
    <numFmt numFmtId="176" formatCode="\+;;\-;&quot;+/-&quot;"/>
    <numFmt numFmtId="177" formatCode="[$€-2]\ #,##0.00_);[Red]\([$€-2]\ #,##0.00\)"/>
    <numFmt numFmtId="178" formatCode="[$-809]dd\ mmmm\ yyyy"/>
    <numFmt numFmtId="179" formatCode="&quot;£&quot;#,##0.00"/>
    <numFmt numFmtId="180" formatCode="0.0000000"/>
    <numFmt numFmtId="181" formatCode="0.000000"/>
    <numFmt numFmtId="182" formatCode="0.000%"/>
  </numFmts>
  <fonts count="79">
    <font>
      <sz val="10"/>
      <name val="Arial"/>
      <family val="0"/>
    </font>
    <font>
      <b/>
      <sz val="12"/>
      <name val="Arial"/>
      <family val="2"/>
    </font>
    <font>
      <b/>
      <sz val="10"/>
      <name val="Arial"/>
      <family val="2"/>
    </font>
    <font>
      <u val="single"/>
      <sz val="10"/>
      <name val="Arial"/>
      <family val="2"/>
    </font>
    <font>
      <vertAlign val="superscript"/>
      <sz val="10"/>
      <name val="Arial"/>
      <family val="2"/>
    </font>
    <font>
      <b/>
      <sz val="8"/>
      <name val="Arial"/>
      <family val="2"/>
    </font>
    <font>
      <b/>
      <u val="single"/>
      <sz val="12"/>
      <name val="Arial"/>
      <family val="2"/>
    </font>
    <font>
      <sz val="10"/>
      <color indexed="10"/>
      <name val="Arial"/>
      <family val="2"/>
    </font>
    <font>
      <sz val="10"/>
      <color indexed="8"/>
      <name val="Arial"/>
      <family val="2"/>
    </font>
    <font>
      <b/>
      <vertAlign val="superscript"/>
      <sz val="10"/>
      <name val="Arial"/>
      <family val="2"/>
    </font>
    <font>
      <sz val="10"/>
      <color indexed="9"/>
      <name val="Arial"/>
      <family val="2"/>
    </font>
    <font>
      <sz val="9"/>
      <name val="Arial"/>
      <family val="2"/>
    </font>
    <font>
      <b/>
      <sz val="10"/>
      <color indexed="9"/>
      <name val="Arial"/>
      <family val="2"/>
    </font>
    <font>
      <b/>
      <u val="single"/>
      <sz val="14"/>
      <name val="Arial"/>
      <family val="2"/>
    </font>
    <font>
      <u val="single"/>
      <sz val="8"/>
      <color indexed="12"/>
      <name val="Arial"/>
      <family val="2"/>
    </font>
    <font>
      <u val="single"/>
      <sz val="8"/>
      <color indexed="36"/>
      <name val="Arial"/>
      <family val="2"/>
    </font>
    <font>
      <sz val="8"/>
      <name val="Arial"/>
      <family val="2"/>
    </font>
    <font>
      <b/>
      <sz val="10"/>
      <color indexed="10"/>
      <name val="Arial"/>
      <family val="2"/>
    </font>
    <font>
      <sz val="10"/>
      <color indexed="12"/>
      <name val="Arial"/>
      <family val="2"/>
    </font>
    <font>
      <sz val="12"/>
      <name val="Arial"/>
      <family val="2"/>
    </font>
    <font>
      <sz val="12"/>
      <color indexed="30"/>
      <name val="Arial"/>
      <family val="2"/>
    </font>
    <font>
      <sz val="12"/>
      <color indexed="12"/>
      <name val="Arial"/>
      <family val="2"/>
    </font>
    <font>
      <sz val="12"/>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30"/>
      <name val="Arial"/>
      <family val="2"/>
    </font>
    <font>
      <sz val="11"/>
      <color indexed="8"/>
      <name val="Arial"/>
      <family val="0"/>
    </font>
    <font>
      <sz val="9"/>
      <color indexed="8"/>
      <name val="Arial"/>
      <family val="0"/>
    </font>
    <font>
      <sz val="9"/>
      <color indexed="10"/>
      <name val="Arial"/>
      <family val="0"/>
    </font>
    <font>
      <sz val="8"/>
      <color indexed="8"/>
      <name val="Arial"/>
      <family val="0"/>
    </font>
    <font>
      <sz val="6.5"/>
      <color indexed="8"/>
      <name val="Arial"/>
      <family val="0"/>
    </font>
    <font>
      <b/>
      <u val="single"/>
      <sz val="16"/>
      <color indexed="8"/>
      <name val="Arial"/>
      <family val="0"/>
    </font>
    <font>
      <sz val="10.25"/>
      <color indexed="8"/>
      <name val="Arial"/>
      <family val="0"/>
    </font>
    <font>
      <sz val="11.5"/>
      <color indexed="8"/>
      <name val="Arial"/>
      <family val="0"/>
    </font>
    <font>
      <b/>
      <sz val="11.5"/>
      <color indexed="8"/>
      <name val="Arial"/>
      <family val="0"/>
    </font>
    <font>
      <b/>
      <u val="single"/>
      <sz val="14.25"/>
      <color indexed="8"/>
      <name val="Arial"/>
      <family val="0"/>
    </font>
    <font>
      <sz val="2.3"/>
      <color indexed="8"/>
      <name val="Arial"/>
      <family val="0"/>
    </font>
    <font>
      <sz val="12"/>
      <color indexed="8"/>
      <name val="Arial"/>
      <family val="0"/>
    </font>
    <font>
      <b/>
      <sz val="12"/>
      <color indexed="8"/>
      <name val="Arial"/>
      <family val="0"/>
    </font>
    <font>
      <b/>
      <u val="single"/>
      <sz val="13.5"/>
      <color indexed="8"/>
      <name val="Arial"/>
      <family val="0"/>
    </font>
    <font>
      <b/>
      <sz val="10.25"/>
      <color indexed="8"/>
      <name val="Arial"/>
      <family val="0"/>
    </font>
    <font>
      <sz val="3.65"/>
      <color indexed="8"/>
      <name val="Arial"/>
      <family val="0"/>
    </font>
    <font>
      <b/>
      <sz val="8"/>
      <color indexed="8"/>
      <name val="Arial"/>
      <family val="0"/>
    </font>
    <font>
      <sz val="1.7"/>
      <color indexed="8"/>
      <name val="Arial"/>
      <family val="0"/>
    </font>
    <font>
      <sz val="8.5"/>
      <color indexed="8"/>
      <name val="Arial"/>
      <family val="0"/>
    </font>
    <font>
      <sz val="2.55"/>
      <color indexed="8"/>
      <name val="Arial"/>
      <family val="0"/>
    </font>
    <font>
      <sz val="3.05"/>
      <color indexed="8"/>
      <name val="Arial"/>
      <family val="0"/>
    </font>
    <font>
      <sz val="5.2"/>
      <color indexed="8"/>
      <name val="Arial"/>
      <family val="0"/>
    </font>
    <font>
      <sz val="6.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70C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double"/>
      <bottom>
        <color indexed="63"/>
      </bottom>
    </border>
    <border>
      <left style="medium"/>
      <right>
        <color indexed="63"/>
      </right>
      <top style="double"/>
      <bottom>
        <color indexed="63"/>
      </bottom>
    </border>
    <border>
      <left style="thin"/>
      <right>
        <color indexed="63"/>
      </right>
      <top style="double"/>
      <bottom>
        <color indexed="63"/>
      </bottom>
    </border>
    <border>
      <left style="thin"/>
      <right>
        <color indexed="63"/>
      </right>
      <top>
        <color indexed="63"/>
      </top>
      <bottom style="double"/>
    </border>
    <border>
      <left style="medium"/>
      <right>
        <color indexed="63"/>
      </right>
      <top>
        <color indexed="63"/>
      </top>
      <bottom style="thin"/>
    </border>
    <border>
      <left style="thin"/>
      <right>
        <color indexed="63"/>
      </right>
      <top style="thin"/>
      <bottom>
        <color indexed="63"/>
      </bottom>
    </border>
    <border>
      <left>
        <color indexed="63"/>
      </left>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80">
    <xf numFmtId="0" fontId="0" fillId="0" borderId="0" xfId="0" applyAlignment="1">
      <alignment/>
    </xf>
    <xf numFmtId="0" fontId="1" fillId="0" borderId="0" xfId="0" applyFont="1" applyAlignment="1">
      <alignment/>
    </xf>
    <xf numFmtId="0" fontId="0" fillId="0" borderId="10" xfId="0" applyBorder="1" applyAlignment="1">
      <alignment/>
    </xf>
    <xf numFmtId="0" fontId="2" fillId="0" borderId="10" xfId="0" applyFont="1" applyBorder="1" applyAlignment="1">
      <alignment horizontal="right"/>
    </xf>
    <xf numFmtId="0" fontId="0" fillId="0" borderId="11" xfId="0" applyBorder="1" applyAlignment="1">
      <alignment/>
    </xf>
    <xf numFmtId="0" fontId="0" fillId="0" borderId="0" xfId="0" applyBorder="1" applyAlignment="1">
      <alignment/>
    </xf>
    <xf numFmtId="0" fontId="2" fillId="0" borderId="0" xfId="0" applyFont="1" applyAlignment="1">
      <alignment/>
    </xf>
    <xf numFmtId="2" fontId="0" fillId="0" borderId="0" xfId="0" applyNumberFormat="1" applyAlignment="1">
      <alignment horizontal="right"/>
    </xf>
    <xf numFmtId="2" fontId="0" fillId="0" borderId="10" xfId="0" applyNumberFormat="1" applyBorder="1" applyAlignment="1">
      <alignment horizontal="right"/>
    </xf>
    <xf numFmtId="2" fontId="0" fillId="0" borderId="0" xfId="0" applyNumberFormat="1" applyAlignment="1">
      <alignment/>
    </xf>
    <xf numFmtId="0" fontId="6" fillId="0" borderId="0" xfId="0" applyFont="1" applyAlignment="1">
      <alignment/>
    </xf>
    <xf numFmtId="0" fontId="0" fillId="0" borderId="12" xfId="0" applyBorder="1" applyAlignment="1">
      <alignment/>
    </xf>
    <xf numFmtId="0" fontId="0" fillId="0" borderId="0" xfId="57">
      <alignment/>
      <protection/>
    </xf>
    <xf numFmtId="0" fontId="0" fillId="0" borderId="12" xfId="57" applyBorder="1">
      <alignment/>
      <protection/>
    </xf>
    <xf numFmtId="0" fontId="0" fillId="0" borderId="0" xfId="57" applyBorder="1" applyAlignment="1">
      <alignment/>
      <protection/>
    </xf>
    <xf numFmtId="0" fontId="0" fillId="0" borderId="0" xfId="57" applyBorder="1">
      <alignment/>
      <protection/>
    </xf>
    <xf numFmtId="0" fontId="2" fillId="0" borderId="0" xfId="57" applyFont="1">
      <alignment/>
      <protection/>
    </xf>
    <xf numFmtId="2" fontId="0" fillId="0" borderId="0" xfId="57" applyNumberFormat="1" applyBorder="1" applyAlignment="1">
      <alignment horizontal="right"/>
      <protection/>
    </xf>
    <xf numFmtId="0" fontId="3" fillId="0" borderId="0" xfId="57" applyFont="1" applyBorder="1">
      <alignment/>
      <protection/>
    </xf>
    <xf numFmtId="170" fontId="0" fillId="0" borderId="0" xfId="57" applyNumberFormat="1" applyBorder="1">
      <alignment/>
      <protection/>
    </xf>
    <xf numFmtId="170" fontId="0" fillId="0" borderId="0" xfId="57" applyNumberFormat="1" applyBorder="1" applyAlignment="1">
      <alignment/>
      <protection/>
    </xf>
    <xf numFmtId="1" fontId="0" fillId="0" borderId="0" xfId="57" applyNumberFormat="1" applyBorder="1">
      <alignment/>
      <protection/>
    </xf>
    <xf numFmtId="170" fontId="0" fillId="0" borderId="0" xfId="57" applyNumberFormat="1">
      <alignment/>
      <protection/>
    </xf>
    <xf numFmtId="2" fontId="0" fillId="0" borderId="0" xfId="57" applyNumberFormat="1">
      <alignment/>
      <protection/>
    </xf>
    <xf numFmtId="2" fontId="0" fillId="0" borderId="0" xfId="57" applyNumberFormat="1" applyBorder="1" applyAlignment="1">
      <alignment/>
      <protection/>
    </xf>
    <xf numFmtId="2" fontId="0" fillId="0" borderId="0" xfId="0" applyNumberFormat="1" applyFont="1" applyAlignment="1">
      <alignment horizontal="right"/>
    </xf>
    <xf numFmtId="2" fontId="0" fillId="0" borderId="10" xfId="0" applyNumberFormat="1" applyFont="1" applyBorder="1" applyAlignment="1">
      <alignment horizontal="right"/>
    </xf>
    <xf numFmtId="2" fontId="0" fillId="0" borderId="0" xfId="0" applyNumberFormat="1" applyFont="1" applyFill="1" applyAlignment="1">
      <alignment horizontal="right"/>
    </xf>
    <xf numFmtId="0" fontId="0" fillId="0" borderId="0" xfId="0" applyFont="1" applyAlignment="1">
      <alignment/>
    </xf>
    <xf numFmtId="0" fontId="0" fillId="0" borderId="11" xfId="0" applyFont="1" applyBorder="1" applyAlignment="1">
      <alignment/>
    </xf>
    <xf numFmtId="2" fontId="0" fillId="0" borderId="0" xfId="0" applyNumberFormat="1" applyFont="1" applyAlignment="1">
      <alignment/>
    </xf>
    <xf numFmtId="0" fontId="0" fillId="0" borderId="0" xfId="57" applyFont="1">
      <alignment/>
      <protection/>
    </xf>
    <xf numFmtId="0" fontId="0" fillId="0" borderId="10" xfId="0" applyFont="1" applyBorder="1" applyAlignment="1">
      <alignment/>
    </xf>
    <xf numFmtId="2" fontId="0" fillId="0" borderId="0" xfId="0" applyNumberFormat="1" applyFont="1" applyFill="1" applyAlignment="1">
      <alignment/>
    </xf>
    <xf numFmtId="2" fontId="0" fillId="0" borderId="0" xfId="0" applyNumberFormat="1" applyBorder="1" applyAlignment="1">
      <alignment/>
    </xf>
    <xf numFmtId="0" fontId="0" fillId="0" borderId="10" xfId="0" applyFill="1" applyBorder="1" applyAlignment="1">
      <alignment/>
    </xf>
    <xf numFmtId="2" fontId="0" fillId="0" borderId="10" xfId="0" applyNumberFormat="1" applyFont="1" applyFill="1" applyBorder="1" applyAlignment="1">
      <alignment horizontal="right"/>
    </xf>
    <xf numFmtId="0" fontId="0" fillId="0" borderId="10" xfId="0" applyFont="1" applyFill="1" applyBorder="1" applyAlignment="1">
      <alignment horizontal="right"/>
    </xf>
    <xf numFmtId="2" fontId="0" fillId="0" borderId="10" xfId="0" applyNumberFormat="1" applyFill="1" applyBorder="1" applyAlignment="1">
      <alignment/>
    </xf>
    <xf numFmtId="172" fontId="0" fillId="0" borderId="0" xfId="0" applyNumberFormat="1" applyFont="1" applyAlignment="1" quotePrefix="1">
      <alignment horizontal="right"/>
    </xf>
    <xf numFmtId="172" fontId="0" fillId="0" borderId="0" xfId="0" applyNumberFormat="1" applyFont="1" applyAlignment="1">
      <alignment horizontal="right"/>
    </xf>
    <xf numFmtId="0" fontId="0" fillId="0" borderId="11" xfId="57" applyBorder="1">
      <alignment/>
      <protection/>
    </xf>
    <xf numFmtId="0" fontId="0" fillId="0" borderId="0" xfId="0" applyFill="1" applyBorder="1" applyAlignment="1">
      <alignment/>
    </xf>
    <xf numFmtId="2" fontId="0" fillId="0" borderId="0" xfId="0" applyNumberFormat="1" applyFont="1" applyFill="1" applyBorder="1" applyAlignment="1">
      <alignment horizontal="right"/>
    </xf>
    <xf numFmtId="2" fontId="0" fillId="0" borderId="0" xfId="0" applyNumberFormat="1" applyFill="1" applyBorder="1" applyAlignment="1">
      <alignment horizontal="right"/>
    </xf>
    <xf numFmtId="172" fontId="0" fillId="0" borderId="0" xfId="0" applyNumberFormat="1" applyFont="1" applyFill="1" applyAlignment="1" quotePrefix="1">
      <alignment horizontal="right"/>
    </xf>
    <xf numFmtId="172" fontId="0" fillId="0" borderId="0" xfId="0" applyNumberFormat="1" applyFont="1" applyFill="1" applyAlignment="1">
      <alignment horizontal="right"/>
    </xf>
    <xf numFmtId="0" fontId="1" fillId="0" borderId="0" xfId="0" applyFont="1" applyFill="1" applyAlignment="1">
      <alignment/>
    </xf>
    <xf numFmtId="0" fontId="0" fillId="0" borderId="0" xfId="0" applyFill="1" applyAlignment="1">
      <alignment/>
    </xf>
    <xf numFmtId="0" fontId="0" fillId="0" borderId="0" xfId="0" applyFill="1" applyBorder="1" applyAlignment="1">
      <alignment horizontal="center"/>
    </xf>
    <xf numFmtId="0" fontId="0" fillId="0" borderId="11" xfId="0" applyFill="1" applyBorder="1" applyAlignment="1">
      <alignment/>
    </xf>
    <xf numFmtId="0" fontId="2" fillId="0" borderId="0" xfId="0" applyFont="1" applyFill="1" applyAlignment="1">
      <alignment/>
    </xf>
    <xf numFmtId="2" fontId="0" fillId="0" borderId="0" xfId="0" applyNumberFormat="1" applyFill="1" applyAlignment="1">
      <alignment/>
    </xf>
    <xf numFmtId="2" fontId="0" fillId="0" borderId="0" xfId="0" applyNumberFormat="1" applyFill="1" applyAlignment="1">
      <alignment horizontal="right"/>
    </xf>
    <xf numFmtId="2" fontId="0" fillId="0" borderId="0" xfId="61" applyNumberFormat="1" applyFont="1" applyFill="1" applyAlignment="1">
      <alignment horizontal="right"/>
    </xf>
    <xf numFmtId="0" fontId="1" fillId="0" borderId="0" xfId="57" applyFont="1" applyFill="1">
      <alignment/>
      <protection/>
    </xf>
    <xf numFmtId="0" fontId="0" fillId="0" borderId="0" xfId="57" applyFill="1" applyAlignment="1">
      <alignment horizontal="center"/>
      <protection/>
    </xf>
    <xf numFmtId="0" fontId="0" fillId="0" borderId="0" xfId="57" applyFill="1" applyBorder="1" applyAlignment="1">
      <alignment horizontal="center"/>
      <protection/>
    </xf>
    <xf numFmtId="0" fontId="0" fillId="0" borderId="0" xfId="57" applyFill="1">
      <alignment/>
      <protection/>
    </xf>
    <xf numFmtId="0" fontId="0" fillId="0" borderId="0" xfId="57" applyFill="1" applyBorder="1">
      <alignment/>
      <protection/>
    </xf>
    <xf numFmtId="0" fontId="2" fillId="0" borderId="0" xfId="57" applyFont="1" applyFill="1" applyBorder="1" applyAlignment="1">
      <alignment horizontal="center"/>
      <protection/>
    </xf>
    <xf numFmtId="0" fontId="2" fillId="0" borderId="0" xfId="57" applyFont="1" applyFill="1" applyBorder="1" applyAlignment="1">
      <alignment horizontal="right"/>
      <protection/>
    </xf>
    <xf numFmtId="0" fontId="8" fillId="0" borderId="13" xfId="57" applyFont="1" applyFill="1" applyBorder="1" applyAlignment="1">
      <alignment horizontal="center"/>
      <protection/>
    </xf>
    <xf numFmtId="0" fontId="0" fillId="0" borderId="14" xfId="57" applyFont="1" applyFill="1" applyBorder="1" applyAlignment="1">
      <alignment horizontal="center"/>
      <protection/>
    </xf>
    <xf numFmtId="0" fontId="2" fillId="0" borderId="0" xfId="57" applyFont="1" applyFill="1">
      <alignment/>
      <protection/>
    </xf>
    <xf numFmtId="169" fontId="2" fillId="0" borderId="0" xfId="0" applyNumberFormat="1" applyFont="1" applyFill="1" applyBorder="1" applyAlignment="1">
      <alignment horizontal="center"/>
    </xf>
    <xf numFmtId="169" fontId="8" fillId="0" borderId="0" xfId="61" applyNumberFormat="1" applyFont="1" applyFill="1" applyBorder="1" applyAlignment="1">
      <alignment horizontal="center"/>
    </xf>
    <xf numFmtId="169" fontId="8" fillId="0" borderId="0" xfId="0" applyNumberFormat="1" applyFont="1" applyFill="1" applyBorder="1" applyAlignment="1">
      <alignment horizontal="center"/>
    </xf>
    <xf numFmtId="169" fontId="8" fillId="0" borderId="15" xfId="57" applyNumberFormat="1" applyFont="1" applyFill="1" applyBorder="1" applyAlignment="1">
      <alignment horizontal="center"/>
      <protection/>
    </xf>
    <xf numFmtId="169" fontId="8" fillId="0" borderId="0" xfId="57" applyNumberFormat="1" applyFont="1" applyFill="1" applyBorder="1" applyAlignment="1">
      <alignment horizontal="center"/>
      <protection/>
    </xf>
    <xf numFmtId="0" fontId="0" fillId="0" borderId="0" xfId="57" applyFont="1" applyFill="1">
      <alignment/>
      <protection/>
    </xf>
    <xf numFmtId="169" fontId="8" fillId="0" borderId="11" xfId="57" applyNumberFormat="1" applyFont="1" applyFill="1" applyBorder="1" applyAlignment="1">
      <alignment horizontal="center"/>
      <protection/>
    </xf>
    <xf numFmtId="2" fontId="0" fillId="0" borderId="0" xfId="57" applyNumberFormat="1" applyFill="1" applyBorder="1" applyAlignment="1">
      <alignment horizontal="center"/>
      <protection/>
    </xf>
    <xf numFmtId="2" fontId="0" fillId="0" borderId="0" xfId="57" applyNumberFormat="1" applyFill="1" applyBorder="1" applyAlignment="1">
      <alignment horizontal="right"/>
      <protection/>
    </xf>
    <xf numFmtId="0" fontId="3" fillId="0" borderId="0" xfId="57" applyFont="1" applyFill="1" applyBorder="1">
      <alignment/>
      <protection/>
    </xf>
    <xf numFmtId="170" fontId="0" fillId="0" borderId="0" xfId="57" applyNumberFormat="1" applyFill="1" applyBorder="1" applyAlignment="1">
      <alignment horizontal="center"/>
      <protection/>
    </xf>
    <xf numFmtId="170" fontId="0" fillId="0" borderId="0" xfId="57" applyNumberFormat="1" applyFill="1" applyBorder="1">
      <alignment/>
      <protection/>
    </xf>
    <xf numFmtId="1" fontId="0" fillId="0" borderId="0" xfId="57" applyNumberFormat="1" applyFill="1" applyBorder="1" applyAlignment="1">
      <alignment horizontal="center"/>
      <protection/>
    </xf>
    <xf numFmtId="1" fontId="0" fillId="0" borderId="0" xfId="57" applyNumberFormat="1" applyFill="1" applyBorder="1">
      <alignment/>
      <protection/>
    </xf>
    <xf numFmtId="170" fontId="0" fillId="0" borderId="0" xfId="57" applyNumberFormat="1" applyFill="1">
      <alignment/>
      <protection/>
    </xf>
    <xf numFmtId="2" fontId="0" fillId="0" borderId="0" xfId="57" applyNumberFormat="1" applyFill="1" applyAlignment="1">
      <alignment horizontal="center"/>
      <protection/>
    </xf>
    <xf numFmtId="2" fontId="0" fillId="0" borderId="0" xfId="57" applyNumberFormat="1" applyFill="1">
      <alignment/>
      <protection/>
    </xf>
    <xf numFmtId="0" fontId="0" fillId="0" borderId="0" xfId="0" applyFont="1" applyFill="1" applyAlignment="1">
      <alignment/>
    </xf>
    <xf numFmtId="0" fontId="0" fillId="0" borderId="12" xfId="0" applyFont="1" applyBorder="1" applyAlignment="1">
      <alignment/>
    </xf>
    <xf numFmtId="0" fontId="0" fillId="0" borderId="0" xfId="0" applyFont="1" applyFill="1" applyBorder="1" applyAlignment="1">
      <alignment/>
    </xf>
    <xf numFmtId="0" fontId="2" fillId="0" borderId="0" xfId="0" applyFont="1" applyFill="1" applyBorder="1" applyAlignment="1">
      <alignment/>
    </xf>
    <xf numFmtId="170" fontId="2" fillId="0" borderId="0" xfId="0" applyNumberFormat="1" applyFont="1" applyFill="1" applyBorder="1" applyAlignment="1">
      <alignment/>
    </xf>
    <xf numFmtId="2" fontId="2" fillId="0" borderId="0" xfId="0" applyNumberFormat="1" applyFont="1" applyFill="1" applyBorder="1" applyAlignment="1">
      <alignment/>
    </xf>
    <xf numFmtId="2" fontId="0" fillId="0" borderId="0" xfId="0" applyNumberFormat="1"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xf>
    <xf numFmtId="170" fontId="0" fillId="0" borderId="0"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right"/>
    </xf>
    <xf numFmtId="0" fontId="0" fillId="0" borderId="10" xfId="0" applyFont="1" applyFill="1" applyBorder="1" applyAlignment="1">
      <alignment/>
    </xf>
    <xf numFmtId="1" fontId="0" fillId="0" borderId="10" xfId="0" applyNumberFormat="1" applyFont="1" applyFill="1" applyBorder="1" applyAlignment="1">
      <alignment horizontal="right"/>
    </xf>
    <xf numFmtId="170" fontId="0" fillId="0" borderId="0" xfId="0" applyNumberFormat="1" applyFont="1" applyFill="1" applyBorder="1" applyAlignment="1">
      <alignment horizontal="right"/>
    </xf>
    <xf numFmtId="2" fontId="0" fillId="0" borderId="10" xfId="0" applyNumberFormat="1" applyFont="1" applyFill="1" applyBorder="1" applyAlignment="1">
      <alignment/>
    </xf>
    <xf numFmtId="2" fontId="0" fillId="0" borderId="10" xfId="0" applyNumberFormat="1" applyFill="1" applyBorder="1" applyAlignment="1">
      <alignment horizontal="right"/>
    </xf>
    <xf numFmtId="172" fontId="0" fillId="0" borderId="10" xfId="0" applyNumberFormat="1" applyFont="1" applyFill="1" applyBorder="1" applyAlignment="1">
      <alignment horizontal="right"/>
    </xf>
    <xf numFmtId="0" fontId="11" fillId="0" borderId="0" xfId="0" applyFont="1" applyFill="1" applyBorder="1" applyAlignment="1">
      <alignment/>
    </xf>
    <xf numFmtId="2" fontId="0" fillId="0" borderId="10" xfId="0" applyNumberFormat="1" applyFont="1" applyBorder="1" applyAlignment="1">
      <alignment/>
    </xf>
    <xf numFmtId="2" fontId="0" fillId="0" borderId="10" xfId="0" applyNumberFormat="1" applyBorder="1" applyAlignment="1">
      <alignment/>
    </xf>
    <xf numFmtId="172" fontId="0" fillId="0" borderId="10" xfId="0" applyNumberFormat="1" applyFont="1" applyFill="1" applyBorder="1" applyAlignment="1" quotePrefix="1">
      <alignment horizontal="right"/>
    </xf>
    <xf numFmtId="0" fontId="0" fillId="0" borderId="12" xfId="57" applyFont="1" applyFill="1" applyBorder="1" applyAlignment="1">
      <alignment horizontal="center"/>
      <protection/>
    </xf>
    <xf numFmtId="169" fontId="8" fillId="0" borderId="16" xfId="57" applyNumberFormat="1" applyFont="1" applyFill="1" applyBorder="1" applyAlignment="1">
      <alignment horizontal="center"/>
      <protection/>
    </xf>
    <xf numFmtId="169" fontId="0" fillId="0" borderId="0" xfId="57" applyNumberFormat="1" applyFill="1" applyBorder="1" applyAlignment="1">
      <alignment horizontal="center"/>
      <protection/>
    </xf>
    <xf numFmtId="0" fontId="10" fillId="0" borderId="0" xfId="0" applyFont="1" applyFill="1" applyBorder="1" applyAlignment="1">
      <alignment/>
    </xf>
    <xf numFmtId="2" fontId="10" fillId="0" borderId="0" xfId="0" applyNumberFormat="1" applyFont="1" applyFill="1" applyBorder="1" applyAlignment="1">
      <alignment/>
    </xf>
    <xf numFmtId="0" fontId="12" fillId="0" borderId="0" xfId="0" applyNumberFormat="1" applyFont="1" applyFill="1" applyBorder="1" applyAlignment="1">
      <alignment/>
    </xf>
    <xf numFmtId="2" fontId="10" fillId="0" borderId="0" xfId="0" applyNumberFormat="1" applyFont="1" applyFill="1" applyBorder="1" applyAlignment="1">
      <alignment horizontal="right"/>
    </xf>
    <xf numFmtId="2" fontId="10" fillId="0" borderId="0" xfId="0" applyNumberFormat="1" applyFont="1" applyFill="1" applyBorder="1" applyAlignment="1" quotePrefix="1">
      <alignment horizontal="right"/>
    </xf>
    <xf numFmtId="172" fontId="0" fillId="0" borderId="0" xfId="0" applyNumberFormat="1" applyFont="1" applyFill="1" applyBorder="1" applyAlignment="1">
      <alignment horizontal="right"/>
    </xf>
    <xf numFmtId="0" fontId="0" fillId="0" borderId="0" xfId="0" applyFont="1" applyFill="1" applyAlignment="1">
      <alignment/>
    </xf>
    <xf numFmtId="0" fontId="0" fillId="0" borderId="0" xfId="0" applyFont="1" applyAlignment="1">
      <alignment/>
    </xf>
    <xf numFmtId="172" fontId="0" fillId="0" borderId="0" xfId="0" applyNumberFormat="1" applyFont="1" applyAlignment="1">
      <alignment horizontal="right"/>
    </xf>
    <xf numFmtId="0" fontId="0" fillId="0" borderId="12"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2" fontId="0" fillId="0" borderId="0" xfId="0" applyNumberFormat="1" applyFont="1" applyAlignment="1">
      <alignment horizontal="right"/>
    </xf>
    <xf numFmtId="2" fontId="0" fillId="0" borderId="0" xfId="0" applyNumberFormat="1" applyFont="1" applyFill="1" applyBorder="1" applyAlignment="1">
      <alignment horizontal="right"/>
    </xf>
    <xf numFmtId="2" fontId="0" fillId="0" borderId="0" xfId="0" applyNumberFormat="1" applyFont="1" applyFill="1" applyAlignment="1">
      <alignment/>
    </xf>
    <xf numFmtId="2" fontId="0" fillId="0" borderId="0" xfId="0" applyNumberFormat="1" applyFont="1" applyFill="1" applyAlignment="1">
      <alignment horizontal="right"/>
    </xf>
    <xf numFmtId="2" fontId="0" fillId="0" borderId="0" xfId="0" applyNumberFormat="1" applyFont="1" applyAlignment="1">
      <alignment/>
    </xf>
    <xf numFmtId="172" fontId="0" fillId="0" borderId="0" xfId="0" applyNumberFormat="1" applyFont="1" applyAlignment="1" quotePrefix="1">
      <alignment horizontal="right"/>
    </xf>
    <xf numFmtId="172" fontId="0" fillId="0" borderId="0" xfId="0" applyNumberFormat="1" applyFont="1" applyFill="1" applyAlignment="1" quotePrefix="1">
      <alignment horizontal="right"/>
    </xf>
    <xf numFmtId="172" fontId="0" fillId="0" borderId="0" xfId="0" applyNumberFormat="1" applyFont="1" applyFill="1" applyAlignment="1">
      <alignment horizontal="right"/>
    </xf>
    <xf numFmtId="172" fontId="0" fillId="0" borderId="0" xfId="0" applyNumberFormat="1" applyFont="1" applyAlignment="1">
      <alignment horizontal="right"/>
    </xf>
    <xf numFmtId="170" fontId="2" fillId="0" borderId="0" xfId="0" applyNumberFormat="1" applyFont="1" applyFill="1" applyBorder="1" applyAlignment="1">
      <alignment/>
    </xf>
    <xf numFmtId="2" fontId="0" fillId="0" borderId="0" xfId="0" applyNumberFormat="1" applyFont="1" applyFill="1" applyAlignment="1">
      <alignment horizontal="right"/>
    </xf>
    <xf numFmtId="2" fontId="0" fillId="0" borderId="0" xfId="0" applyNumberFormat="1" applyFont="1" applyAlignment="1">
      <alignment/>
    </xf>
    <xf numFmtId="172" fontId="0" fillId="0" borderId="0" xfId="0" applyNumberFormat="1" applyFont="1" applyFill="1" applyAlignment="1" quotePrefix="1">
      <alignment horizontal="right"/>
    </xf>
    <xf numFmtId="2" fontId="0" fillId="0" borderId="0" xfId="0" applyNumberFormat="1" applyFont="1" applyAlignment="1">
      <alignment horizontal="right"/>
    </xf>
    <xf numFmtId="2" fontId="0" fillId="0" borderId="0" xfId="0" applyNumberFormat="1" applyFont="1" applyFill="1" applyBorder="1" applyAlignment="1">
      <alignment horizontal="right"/>
    </xf>
    <xf numFmtId="2" fontId="0" fillId="0" borderId="0" xfId="0" applyNumberFormat="1" applyFont="1" applyFill="1" applyAlignment="1">
      <alignment/>
    </xf>
    <xf numFmtId="2" fontId="0" fillId="0" borderId="10" xfId="0" applyNumberFormat="1" applyFont="1" applyFill="1" applyBorder="1" applyAlignment="1">
      <alignment horizontal="right"/>
    </xf>
    <xf numFmtId="2" fontId="0" fillId="0" borderId="10" xfId="0" applyNumberFormat="1" applyFont="1" applyFill="1" applyBorder="1" applyAlignment="1">
      <alignment/>
    </xf>
    <xf numFmtId="2" fontId="0" fillId="0" borderId="0" xfId="0" applyNumberFormat="1" applyFont="1" applyFill="1" applyBorder="1" applyAlignment="1">
      <alignment/>
    </xf>
    <xf numFmtId="2" fontId="2" fillId="0" borderId="0" xfId="0" applyNumberFormat="1" applyFont="1" applyFill="1" applyBorder="1" applyAlignment="1">
      <alignment/>
    </xf>
    <xf numFmtId="0" fontId="0" fillId="0" borderId="0" xfId="0" applyFont="1" applyFill="1" applyBorder="1" applyAlignment="1">
      <alignment/>
    </xf>
    <xf numFmtId="170" fontId="0" fillId="0" borderId="0" xfId="0" applyNumberFormat="1" applyFont="1" applyFill="1" applyBorder="1" applyAlignment="1">
      <alignment/>
    </xf>
    <xf numFmtId="1" fontId="0" fillId="0" borderId="0" xfId="0" applyNumberFormat="1" applyFont="1" applyFill="1" applyBorder="1" applyAlignment="1">
      <alignment horizontal="right"/>
    </xf>
    <xf numFmtId="1" fontId="0" fillId="0" borderId="10" xfId="0" applyNumberFormat="1" applyFont="1" applyFill="1" applyBorder="1" applyAlignment="1">
      <alignment horizontal="right"/>
    </xf>
    <xf numFmtId="170" fontId="0" fillId="0" borderId="0" xfId="0" applyNumberFormat="1" applyFont="1" applyFill="1" applyBorder="1" applyAlignment="1">
      <alignment horizontal="right"/>
    </xf>
    <xf numFmtId="0" fontId="0" fillId="0" borderId="10" xfId="0" applyFont="1" applyFill="1" applyBorder="1" applyAlignment="1">
      <alignment horizontal="right"/>
    </xf>
    <xf numFmtId="0" fontId="0" fillId="0" borderId="10" xfId="0" applyFont="1" applyFill="1" applyBorder="1" applyAlignment="1">
      <alignment/>
    </xf>
    <xf numFmtId="0" fontId="2" fillId="0" borderId="11" xfId="57" applyFont="1" applyFill="1" applyBorder="1" applyAlignment="1">
      <alignment horizontal="center"/>
      <protection/>
    </xf>
    <xf numFmtId="0" fontId="0" fillId="0" borderId="15" xfId="57" applyFill="1" applyBorder="1">
      <alignment/>
      <protection/>
    </xf>
    <xf numFmtId="0" fontId="0" fillId="0" borderId="0" xfId="0" applyFont="1" applyAlignment="1">
      <alignment/>
    </xf>
    <xf numFmtId="0" fontId="2" fillId="0" borderId="10" xfId="0" applyFont="1" applyBorder="1" applyAlignment="1">
      <alignment horizontal="right"/>
    </xf>
    <xf numFmtId="0" fontId="13" fillId="0" borderId="0" xfId="0" applyFont="1" applyAlignment="1">
      <alignment/>
    </xf>
    <xf numFmtId="2" fontId="0" fillId="0" borderId="10" xfId="0" applyNumberFormat="1" applyFont="1" applyBorder="1" applyAlignment="1">
      <alignment/>
    </xf>
    <xf numFmtId="2" fontId="0" fillId="0" borderId="0" xfId="0" applyNumberFormat="1"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0" fillId="0" borderId="17" xfId="57" applyFill="1" applyBorder="1">
      <alignment/>
      <protection/>
    </xf>
    <xf numFmtId="1" fontId="0" fillId="0" borderId="0" xfId="0" applyNumberFormat="1" applyFill="1" applyBorder="1" applyAlignment="1">
      <alignment horizontal="right"/>
    </xf>
    <xf numFmtId="0" fontId="5" fillId="0" borderId="0" xfId="0" applyFont="1" applyAlignment="1">
      <alignment/>
    </xf>
    <xf numFmtId="0" fontId="17" fillId="0" borderId="0" xfId="0" applyFont="1" applyAlignment="1">
      <alignment/>
    </xf>
    <xf numFmtId="164" fontId="0" fillId="0" borderId="0" xfId="0" applyNumberFormat="1" applyFill="1" applyBorder="1" applyAlignment="1">
      <alignment horizontal="right"/>
    </xf>
    <xf numFmtId="2" fontId="7" fillId="0" borderId="0" xfId="0" applyNumberFormat="1" applyFont="1" applyFill="1" applyBorder="1" applyAlignment="1">
      <alignment horizontal="right"/>
    </xf>
    <xf numFmtId="43" fontId="0" fillId="0" borderId="0" xfId="42" applyFont="1" applyAlignment="1">
      <alignment/>
    </xf>
    <xf numFmtId="43" fontId="0" fillId="0" borderId="11" xfId="42" applyFont="1" applyBorder="1" applyAlignment="1">
      <alignment/>
    </xf>
    <xf numFmtId="2" fontId="0" fillId="0" borderId="0" xfId="0" applyNumberFormat="1" applyFont="1" applyBorder="1" applyAlignment="1">
      <alignment/>
    </xf>
    <xf numFmtId="164" fontId="0" fillId="0" borderId="0" xfId="61" applyNumberFormat="1" applyFont="1" applyFill="1" applyBorder="1" applyAlignment="1">
      <alignment horizontal="right"/>
    </xf>
    <xf numFmtId="0" fontId="0" fillId="0" borderId="11" xfId="0" applyFont="1" applyBorder="1" applyAlignment="1">
      <alignment/>
    </xf>
    <xf numFmtId="0" fontId="6" fillId="0" borderId="0" xfId="0" applyFont="1" applyAlignment="1">
      <alignment/>
    </xf>
    <xf numFmtId="0" fontId="0" fillId="0" borderId="0" xfId="0" applyFont="1" applyAlignment="1">
      <alignment/>
    </xf>
    <xf numFmtId="2" fontId="0" fillId="0" borderId="0" xfId="0" applyNumberFormat="1" applyFont="1" applyAlignment="1">
      <alignment/>
    </xf>
    <xf numFmtId="0" fontId="0" fillId="0" borderId="0" xfId="0" applyFont="1" applyFill="1" applyBorder="1" applyAlignment="1">
      <alignment/>
    </xf>
    <xf numFmtId="0" fontId="0" fillId="0" borderId="11" xfId="0" applyFont="1" applyBorder="1" applyAlignment="1">
      <alignment/>
    </xf>
    <xf numFmtId="0" fontId="0" fillId="0" borderId="11" xfId="0" applyFont="1" applyFill="1" applyBorder="1" applyAlignment="1">
      <alignment/>
    </xf>
    <xf numFmtId="2" fontId="0" fillId="0" borderId="10" xfId="0" applyNumberFormat="1" applyFont="1" applyFill="1" applyBorder="1" applyAlignment="1">
      <alignment/>
    </xf>
    <xf numFmtId="2" fontId="18" fillId="0" borderId="0" xfId="0" applyNumberFormat="1" applyFont="1" applyFill="1" applyAlignment="1">
      <alignment horizontal="right"/>
    </xf>
    <xf numFmtId="2" fontId="0" fillId="0" borderId="11" xfId="0" applyNumberFormat="1" applyFont="1" applyFill="1" applyBorder="1" applyAlignment="1">
      <alignment horizontal="right"/>
    </xf>
    <xf numFmtId="2" fontId="0" fillId="0" borderId="11" xfId="0" applyNumberFormat="1" applyFont="1" applyFill="1" applyBorder="1" applyAlignment="1">
      <alignment horizontal="right"/>
    </xf>
    <xf numFmtId="2" fontId="7" fillId="0" borderId="0" xfId="0" applyNumberFormat="1" applyFont="1" applyFill="1" applyBorder="1" applyAlignment="1">
      <alignment/>
    </xf>
    <xf numFmtId="0" fontId="0" fillId="0" borderId="0" xfId="0" applyFont="1" applyFill="1" applyAlignment="1">
      <alignment horizontal="right"/>
    </xf>
    <xf numFmtId="2" fontId="0" fillId="0" borderId="10" xfId="0" applyNumberFormat="1" applyFont="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10" xfId="0" applyFont="1" applyFill="1" applyBorder="1" applyAlignment="1">
      <alignment horizontal="right"/>
    </xf>
    <xf numFmtId="172" fontId="0" fillId="0" borderId="0" xfId="0" applyNumberFormat="1" applyFont="1" applyBorder="1" applyAlignment="1">
      <alignment horizontal="right"/>
    </xf>
    <xf numFmtId="172" fontId="0" fillId="0" borderId="0" xfId="0" applyNumberFormat="1" applyFont="1" applyBorder="1" applyAlignment="1">
      <alignment horizontal="right"/>
    </xf>
    <xf numFmtId="172" fontId="0" fillId="0" borderId="0" xfId="0" applyNumberFormat="1" applyFont="1" applyFill="1" applyBorder="1" applyAlignment="1" quotePrefix="1">
      <alignment horizontal="right"/>
    </xf>
    <xf numFmtId="2" fontId="0" fillId="0" borderId="0" xfId="0" applyNumberFormat="1" applyFont="1" applyBorder="1" applyAlignment="1">
      <alignment horizontal="right"/>
    </xf>
    <xf numFmtId="9" fontId="0" fillId="0" borderId="0" xfId="61" applyFont="1" applyFill="1" applyBorder="1" applyAlignment="1">
      <alignment/>
    </xf>
    <xf numFmtId="169" fontId="0" fillId="0" borderId="15" xfId="61" applyNumberFormat="1" applyFont="1" applyFill="1" applyBorder="1" applyAlignment="1">
      <alignment/>
    </xf>
    <xf numFmtId="169" fontId="0" fillId="0" borderId="0" xfId="61" applyNumberFormat="1" applyFont="1" applyFill="1" applyAlignment="1">
      <alignment/>
    </xf>
    <xf numFmtId="169" fontId="0" fillId="0" borderId="15" xfId="61" applyNumberFormat="1" applyFont="1" applyFill="1" applyBorder="1" applyAlignment="1">
      <alignment horizontal="center"/>
    </xf>
    <xf numFmtId="169" fontId="0" fillId="0" borderId="0" xfId="61" applyNumberFormat="1" applyFont="1" applyFill="1" applyBorder="1" applyAlignment="1">
      <alignment horizontal="center"/>
    </xf>
    <xf numFmtId="169" fontId="0" fillId="0" borderId="0" xfId="61" applyNumberFormat="1" applyFont="1" applyFill="1" applyBorder="1" applyAlignment="1">
      <alignment/>
    </xf>
    <xf numFmtId="172" fontId="0" fillId="0" borderId="10" xfId="0" applyNumberFormat="1" applyFont="1" applyBorder="1" applyAlignment="1">
      <alignment horizontal="right"/>
    </xf>
    <xf numFmtId="9" fontId="0" fillId="0" borderId="0" xfId="61" applyFont="1" applyFill="1" applyAlignment="1">
      <alignment/>
    </xf>
    <xf numFmtId="0" fontId="2" fillId="0" borderId="10" xfId="0" applyFont="1" applyFill="1" applyBorder="1" applyAlignment="1">
      <alignment/>
    </xf>
    <xf numFmtId="0" fontId="2" fillId="0" borderId="0" xfId="0" applyFont="1" applyFill="1" applyBorder="1" applyAlignment="1">
      <alignment horizontal="right"/>
    </xf>
    <xf numFmtId="0" fontId="0" fillId="0" borderId="18" xfId="57" applyFill="1" applyBorder="1">
      <alignment/>
      <protection/>
    </xf>
    <xf numFmtId="0" fontId="0" fillId="0" borderId="12" xfId="0" applyFont="1" applyFill="1" applyBorder="1" applyAlignment="1">
      <alignment/>
    </xf>
    <xf numFmtId="0" fontId="76" fillId="0" borderId="0" xfId="0" applyFont="1" applyAlignment="1">
      <alignment/>
    </xf>
    <xf numFmtId="0" fontId="76" fillId="33" borderId="0" xfId="0" applyFont="1" applyFill="1" applyAlignment="1">
      <alignment/>
    </xf>
    <xf numFmtId="172" fontId="0" fillId="0" borderId="0" xfId="0" applyNumberFormat="1" applyFont="1" applyBorder="1" applyAlignment="1" quotePrefix="1">
      <alignment horizontal="right"/>
    </xf>
    <xf numFmtId="0" fontId="2" fillId="0" borderId="10" xfId="0" applyFont="1" applyFill="1" applyBorder="1" applyAlignment="1">
      <alignment/>
    </xf>
    <xf numFmtId="2" fontId="0" fillId="0" borderId="0" xfId="0" applyNumberFormat="1" applyFont="1" applyFill="1" applyAlignment="1" quotePrefix="1">
      <alignment horizontal="right"/>
    </xf>
    <xf numFmtId="2" fontId="0" fillId="0" borderId="0" xfId="0" applyNumberFormat="1" applyFont="1" applyAlignment="1" quotePrefix="1">
      <alignment horizontal="right"/>
    </xf>
    <xf numFmtId="171" fontId="0" fillId="0" borderId="0" xfId="0" applyNumberFormat="1" applyFill="1" applyAlignment="1">
      <alignment/>
    </xf>
    <xf numFmtId="165" fontId="0" fillId="0" borderId="0" xfId="0" applyNumberFormat="1" applyFill="1" applyAlignment="1">
      <alignment/>
    </xf>
    <xf numFmtId="164" fontId="0" fillId="0" borderId="0" xfId="0" applyNumberFormat="1" applyFill="1" applyAlignment="1">
      <alignment/>
    </xf>
    <xf numFmtId="2" fontId="19" fillId="0" borderId="0" xfId="58" applyNumberFormat="1" applyFont="1" applyBorder="1" applyAlignment="1" applyProtection="1">
      <alignment horizontal="left"/>
      <protection/>
    </xf>
    <xf numFmtId="2" fontId="19" fillId="0" borderId="0" xfId="0" applyNumberFormat="1" applyFont="1" applyFill="1" applyAlignment="1">
      <alignment/>
    </xf>
    <xf numFmtId="2" fontId="20" fillId="0" borderId="0" xfId="0" applyNumberFormat="1" applyFont="1" applyFill="1" applyAlignment="1">
      <alignment/>
    </xf>
    <xf numFmtId="2" fontId="21" fillId="0" borderId="0" xfId="0" applyNumberFormat="1" applyFont="1" applyFill="1" applyBorder="1" applyAlignment="1">
      <alignment horizontal="right"/>
    </xf>
    <xf numFmtId="2" fontId="19" fillId="0" borderId="0" xfId="0" applyNumberFormat="1" applyFont="1" applyFill="1" applyBorder="1" applyAlignment="1">
      <alignment horizontal="right"/>
    </xf>
    <xf numFmtId="2" fontId="19" fillId="0" borderId="0" xfId="0" applyNumberFormat="1" applyFont="1" applyFill="1" applyAlignment="1">
      <alignment horizontal="right"/>
    </xf>
    <xf numFmtId="2" fontId="19" fillId="0" borderId="0" xfId="0" applyNumberFormat="1" applyFont="1" applyAlignment="1">
      <alignment/>
    </xf>
    <xf numFmtId="176" fontId="21" fillId="0" borderId="0" xfId="0" applyNumberFormat="1" applyFont="1" applyFill="1" applyBorder="1" applyAlignment="1">
      <alignment horizontal="right"/>
    </xf>
    <xf numFmtId="2" fontId="22" fillId="0" borderId="0" xfId="0" applyNumberFormat="1" applyFont="1" applyFill="1" applyAlignment="1">
      <alignment/>
    </xf>
    <xf numFmtId="2" fontId="21" fillId="0" borderId="0" xfId="0" applyNumberFormat="1" applyFont="1" applyFill="1" applyBorder="1" applyAlignment="1" quotePrefix="1">
      <alignment horizontal="right"/>
    </xf>
    <xf numFmtId="2" fontId="21" fillId="0" borderId="0" xfId="0" applyNumberFormat="1" applyFont="1" applyAlignment="1">
      <alignment/>
    </xf>
    <xf numFmtId="0" fontId="19" fillId="0" borderId="0" xfId="0" applyFont="1" applyAlignment="1">
      <alignment/>
    </xf>
    <xf numFmtId="0" fontId="21" fillId="0" borderId="0" xfId="0" applyFont="1" applyAlignment="1">
      <alignment/>
    </xf>
    <xf numFmtId="2" fontId="22" fillId="0" borderId="0" xfId="0" applyNumberFormat="1" applyFont="1" applyAlignment="1">
      <alignment/>
    </xf>
    <xf numFmtId="176" fontId="21" fillId="0" borderId="0" xfId="0" applyNumberFormat="1" applyFont="1" applyFill="1" applyBorder="1" applyAlignment="1" quotePrefix="1">
      <alignment horizontal="right"/>
    </xf>
    <xf numFmtId="9" fontId="76" fillId="0" borderId="0" xfId="61" applyFont="1" applyFill="1" applyBorder="1" applyAlignment="1">
      <alignment/>
    </xf>
    <xf numFmtId="43" fontId="0" fillId="0" borderId="0" xfId="42" applyFont="1" applyAlignment="1">
      <alignment/>
    </xf>
    <xf numFmtId="43" fontId="0" fillId="0" borderId="0" xfId="42" applyFont="1" applyAlignment="1">
      <alignment horizontal="right"/>
    </xf>
    <xf numFmtId="43" fontId="0" fillId="0" borderId="0" xfId="42" applyFont="1" applyBorder="1" applyAlignment="1">
      <alignment/>
    </xf>
    <xf numFmtId="43" fontId="0" fillId="0" borderId="11" xfId="42" applyFont="1" applyFill="1" applyBorder="1" applyAlignment="1">
      <alignment horizontal="right"/>
    </xf>
    <xf numFmtId="43" fontId="0" fillId="0" borderId="11" xfId="42" applyFont="1" applyFill="1" applyBorder="1" applyAlignment="1">
      <alignment/>
    </xf>
    <xf numFmtId="43" fontId="0" fillId="0" borderId="11" xfId="42" applyFont="1" applyBorder="1" applyAlignment="1">
      <alignment horizontal="right"/>
    </xf>
    <xf numFmtId="0" fontId="0" fillId="0" borderId="11" xfId="0" applyFont="1" applyFill="1" applyBorder="1" applyAlignment="1">
      <alignment/>
    </xf>
    <xf numFmtId="172" fontId="0" fillId="0" borderId="10" xfId="0" applyNumberFormat="1" applyFont="1" applyFill="1" applyBorder="1" applyAlignment="1" quotePrefix="1">
      <alignment horizontal="right"/>
    </xf>
    <xf numFmtId="0" fontId="2" fillId="0" borderId="17" xfId="57" applyFont="1" applyFill="1" applyBorder="1">
      <alignment/>
      <protection/>
    </xf>
    <xf numFmtId="0" fontId="0" fillId="0" borderId="17" xfId="57" applyFont="1" applyFill="1" applyBorder="1">
      <alignment/>
      <protection/>
    </xf>
    <xf numFmtId="0" fontId="0" fillId="0" borderId="19" xfId="57" applyFill="1" applyBorder="1" applyAlignment="1">
      <alignment horizontal="center"/>
      <protection/>
    </xf>
    <xf numFmtId="0" fontId="0" fillId="0" borderId="18" xfId="57" applyFill="1" applyBorder="1" applyAlignment="1">
      <alignment horizontal="center"/>
      <protection/>
    </xf>
    <xf numFmtId="169" fontId="0" fillId="0" borderId="17" xfId="57" applyNumberFormat="1" applyFill="1" applyBorder="1" applyAlignment="1">
      <alignment horizontal="center"/>
      <protection/>
    </xf>
    <xf numFmtId="169" fontId="8" fillId="0" borderId="17" xfId="57" applyNumberFormat="1" applyFont="1" applyFill="1" applyBorder="1" applyAlignment="1">
      <alignment horizontal="center"/>
      <protection/>
    </xf>
    <xf numFmtId="169" fontId="8" fillId="0" borderId="20" xfId="57" applyNumberFormat="1" applyFont="1" applyFill="1" applyBorder="1" applyAlignment="1">
      <alignment horizontal="center"/>
      <protection/>
    </xf>
    <xf numFmtId="0" fontId="2" fillId="0" borderId="10" xfId="0" applyFont="1" applyFill="1" applyBorder="1" applyAlignment="1">
      <alignment horizontal="right"/>
    </xf>
    <xf numFmtId="2" fontId="0" fillId="0" borderId="0" xfId="0" applyNumberFormat="1" applyBorder="1" applyAlignment="1">
      <alignment horizontal="right"/>
    </xf>
    <xf numFmtId="0" fontId="0" fillId="0" borderId="21" xfId="0" applyBorder="1" applyAlignment="1">
      <alignment/>
    </xf>
    <xf numFmtId="0" fontId="3" fillId="0" borderId="21" xfId="0" applyFont="1" applyBorder="1" applyAlignment="1">
      <alignment/>
    </xf>
    <xf numFmtId="0" fontId="0" fillId="0" borderId="22" xfId="0" applyFont="1" applyFill="1" applyBorder="1" applyAlignment="1">
      <alignment/>
    </xf>
    <xf numFmtId="2" fontId="0" fillId="0" borderId="23" xfId="0" applyNumberFormat="1" applyBorder="1" applyAlignment="1">
      <alignment/>
    </xf>
    <xf numFmtId="2" fontId="0" fillId="0" borderId="24" xfId="0" applyNumberFormat="1" applyBorder="1" applyAlignment="1">
      <alignment/>
    </xf>
    <xf numFmtId="2" fontId="0" fillId="0" borderId="21" xfId="0" applyNumberFormat="1" applyBorder="1" applyAlignment="1">
      <alignment/>
    </xf>
    <xf numFmtId="2" fontId="0" fillId="0" borderId="0" xfId="0" applyNumberFormat="1" applyFont="1" applyFill="1" applyBorder="1" applyAlignment="1" quotePrefix="1">
      <alignment horizontal="right"/>
    </xf>
    <xf numFmtId="172" fontId="0" fillId="0" borderId="0" xfId="0" applyNumberFormat="1" applyAlignment="1">
      <alignment/>
    </xf>
    <xf numFmtId="1" fontId="0" fillId="0" borderId="25" xfId="0" applyNumberFormat="1" applyFont="1" applyFill="1" applyBorder="1" applyAlignment="1">
      <alignment horizontal="right"/>
    </xf>
    <xf numFmtId="2" fontId="0" fillId="0" borderId="15" xfId="0" applyNumberFormat="1" applyBorder="1" applyAlignment="1">
      <alignment horizontal="right"/>
    </xf>
    <xf numFmtId="2" fontId="0" fillId="0" borderId="26" xfId="0" applyNumberFormat="1" applyBorder="1" applyAlignment="1">
      <alignment horizontal="right"/>
    </xf>
    <xf numFmtId="164" fontId="0" fillId="0" borderId="0" xfId="0" applyNumberFormat="1" applyFont="1" applyFill="1" applyBorder="1" applyAlignment="1">
      <alignment/>
    </xf>
    <xf numFmtId="2" fontId="77" fillId="0" borderId="0" xfId="0" applyNumberFormat="1" applyFont="1" applyAlignment="1">
      <alignment/>
    </xf>
    <xf numFmtId="0" fontId="78" fillId="0" borderId="0" xfId="0" applyFont="1" applyAlignment="1">
      <alignment/>
    </xf>
    <xf numFmtId="0" fontId="0" fillId="32" borderId="0" xfId="0" applyFill="1" applyAlignment="1">
      <alignment/>
    </xf>
    <xf numFmtId="0" fontId="0" fillId="0" borderId="27" xfId="0" applyFont="1" applyFill="1" applyBorder="1" applyAlignment="1">
      <alignment/>
    </xf>
    <xf numFmtId="2" fontId="0" fillId="32" borderId="0" xfId="0" applyNumberFormat="1" applyFont="1" applyFill="1" applyAlignment="1">
      <alignment horizontal="right"/>
    </xf>
    <xf numFmtId="2" fontId="76" fillId="32" borderId="0" xfId="0" applyNumberFormat="1" applyFont="1" applyFill="1" applyAlignment="1">
      <alignment horizontal="right"/>
    </xf>
    <xf numFmtId="176" fontId="0" fillId="0" borderId="0" xfId="0" applyNumberFormat="1" applyFont="1" applyAlignment="1">
      <alignment horizontal="right"/>
    </xf>
    <xf numFmtId="2" fontId="0" fillId="0" borderId="10" xfId="0" applyNumberFormat="1" applyFont="1" applyFill="1" applyBorder="1" applyAlignment="1">
      <alignment horizontal="right"/>
    </xf>
    <xf numFmtId="176" fontId="0" fillId="0" borderId="0" xfId="0" applyNumberFormat="1" applyFont="1" applyAlignment="1">
      <alignment horizontal="right"/>
    </xf>
    <xf numFmtId="0" fontId="0" fillId="0" borderId="28" xfId="57" applyFill="1" applyBorder="1" applyAlignment="1">
      <alignment horizontal="center"/>
      <protection/>
    </xf>
    <xf numFmtId="169" fontId="0" fillId="0" borderId="15" xfId="57" applyNumberFormat="1" applyFill="1" applyBorder="1" applyAlignment="1">
      <alignment horizontal="center"/>
      <protection/>
    </xf>
    <xf numFmtId="169" fontId="8" fillId="0" borderId="15" xfId="61" applyNumberFormat="1" applyFont="1" applyFill="1" applyBorder="1" applyAlignment="1">
      <alignment horizontal="center"/>
    </xf>
    <xf numFmtId="0" fontId="0" fillId="0" borderId="17" xfId="57" applyFill="1" applyBorder="1" applyAlignment="1">
      <alignment horizontal="center"/>
      <protection/>
    </xf>
    <xf numFmtId="2" fontId="0" fillId="0" borderId="0" xfId="0" applyNumberFormat="1" applyFill="1" applyBorder="1" applyAlignment="1">
      <alignment/>
    </xf>
    <xf numFmtId="0" fontId="0" fillId="0" borderId="12" xfId="0" applyFill="1" applyBorder="1" applyAlignment="1">
      <alignment horizontal="center"/>
    </xf>
    <xf numFmtId="0" fontId="0" fillId="0" borderId="12" xfId="0" applyFont="1" applyFill="1" applyBorder="1" applyAlignment="1">
      <alignment horizontal="center"/>
    </xf>
    <xf numFmtId="0" fontId="2" fillId="0" borderId="29" xfId="0" applyFont="1" applyFill="1" applyBorder="1" applyAlignment="1">
      <alignment horizontal="center"/>
    </xf>
    <xf numFmtId="0" fontId="0" fillId="0" borderId="11" xfId="57" applyBorder="1" applyAlignment="1">
      <alignment horizontal="center"/>
      <protection/>
    </xf>
    <xf numFmtId="0" fontId="2" fillId="0" borderId="29"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2" fillId="0" borderId="23" xfId="0" applyFont="1" applyBorder="1" applyAlignment="1">
      <alignment horizontal="center"/>
    </xf>
    <xf numFmtId="0" fontId="2" fillId="0" borderId="13" xfId="57" applyFont="1" applyFill="1" applyBorder="1" applyAlignment="1">
      <alignment horizontal="center"/>
      <protection/>
    </xf>
    <xf numFmtId="0" fontId="2" fillId="0" borderId="12" xfId="57" applyFont="1" applyFill="1" applyBorder="1" applyAlignment="1">
      <alignment horizontal="center"/>
      <protection/>
    </xf>
    <xf numFmtId="0" fontId="2" fillId="0" borderId="14" xfId="57"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change" xfId="57"/>
    <cellStyle name="Normal_table_51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worksheet" Target="worksheets/sheet6.xml" /><Relationship Id="rId17" Type="http://schemas.openxmlformats.org/officeDocument/2006/relationships/chartsheet" Target="chartsheets/sheet11.xml" /><Relationship Id="rId18" Type="http://schemas.openxmlformats.org/officeDocument/2006/relationships/worksheet" Target="worksheets/sheet7.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885"/>
          <c:w val="0.91275"/>
          <c:h val="0.86275"/>
        </c:manualLayout>
      </c:layout>
      <c:barChart>
        <c:barDir val="col"/>
        <c:grouping val="stacked"/>
        <c:varyColors val="0"/>
        <c:ser>
          <c:idx val="0"/>
          <c:order val="0"/>
          <c:tx>
            <c:strRef>
              <c:f>'Hide me please'!$B$694</c:f>
              <c:strCache>
                <c:ptCount val="1"/>
                <c:pt idx="0">
                  <c:v>Price (excl tax)</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please'!$A$695:$A$709</c:f>
              <c:strCache>
                <c:ptCount val="15"/>
                <c:pt idx="0">
                  <c:v>US </c:v>
                </c:pt>
                <c:pt idx="1">
                  <c:v>Canada </c:v>
                </c:pt>
                <c:pt idx="2">
                  <c:v>Finland </c:v>
                </c:pt>
                <c:pt idx="3">
                  <c:v>UK</c:v>
                </c:pt>
                <c:pt idx="4">
                  <c:v>Luxembourg</c:v>
                </c:pt>
                <c:pt idx="5">
                  <c:v>Ireland </c:v>
                </c:pt>
                <c:pt idx="6">
                  <c:v>France</c:v>
                </c:pt>
                <c:pt idx="7">
                  <c:v>Spain </c:v>
                </c:pt>
                <c:pt idx="8">
                  <c:v>Belgium</c:v>
                </c:pt>
                <c:pt idx="9">
                  <c:v>Germany</c:v>
                </c:pt>
                <c:pt idx="10">
                  <c:v>Austria</c:v>
                </c:pt>
                <c:pt idx="11">
                  <c:v>Portugal</c:v>
                </c:pt>
                <c:pt idx="12">
                  <c:v>Netherlands</c:v>
                </c:pt>
                <c:pt idx="13">
                  <c:v>Greece </c:v>
                </c:pt>
                <c:pt idx="14">
                  <c:v>Sweden </c:v>
                </c:pt>
              </c:strCache>
            </c:strRef>
          </c:cat>
          <c:val>
            <c:numRef>
              <c:f>'Hide me please'!$B$695:$B$709</c:f>
              <c:numCache>
                <c:ptCount val="15"/>
                <c:pt idx="0">
                  <c:v>2.136519704502</c:v>
                </c:pt>
                <c:pt idx="1">
                  <c:v>2.2052545735219007</c:v>
                </c:pt>
                <c:pt idx="2">
                  <c:v>2.4467572263056487</c:v>
                </c:pt>
                <c:pt idx="3">
                  <c:v>4.002000000000001</c:v>
                </c:pt>
                <c:pt idx="4">
                  <c:v>4.231999696394687</c:v>
                </c:pt>
                <c:pt idx="5">
                  <c:v>4.190503089563568</c:v>
                </c:pt>
                <c:pt idx="6">
                  <c:v>4.4010377862852135</c:v>
                </c:pt>
                <c:pt idx="7">
                  <c:v>4.717321111142899</c:v>
                </c:pt>
                <c:pt idx="8">
                  <c:v>4.524029887023792</c:v>
                </c:pt>
                <c:pt idx="9">
                  <c:v>4.376751161161875</c:v>
                </c:pt>
                <c:pt idx="10">
                  <c:v>4.3212761836753755</c:v>
                </c:pt>
                <c:pt idx="11">
                  <c:v>5.430805319921179</c:v>
                </c:pt>
                <c:pt idx="12">
                  <c:v>3.6199488226390306</c:v>
                </c:pt>
                <c:pt idx="13">
                  <c:v>5.806898697565319</c:v>
                </c:pt>
                <c:pt idx="14">
                  <c:v>5.687253163642714</c:v>
                </c:pt>
              </c:numCache>
            </c:numRef>
          </c:val>
        </c:ser>
        <c:ser>
          <c:idx val="1"/>
          <c:order val="1"/>
          <c:tx>
            <c:strRef>
              <c:f>'Hide me please'!$C$694</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please'!$A$695:$A$709</c:f>
              <c:strCache>
                <c:ptCount val="15"/>
                <c:pt idx="0">
                  <c:v>US </c:v>
                </c:pt>
                <c:pt idx="1">
                  <c:v>Canada </c:v>
                </c:pt>
                <c:pt idx="2">
                  <c:v>Finland </c:v>
                </c:pt>
                <c:pt idx="3">
                  <c:v>UK</c:v>
                </c:pt>
                <c:pt idx="4">
                  <c:v>Luxembourg</c:v>
                </c:pt>
                <c:pt idx="5">
                  <c:v>Ireland </c:v>
                </c:pt>
                <c:pt idx="6">
                  <c:v>France</c:v>
                </c:pt>
                <c:pt idx="7">
                  <c:v>Spain </c:v>
                </c:pt>
                <c:pt idx="8">
                  <c:v>Belgium</c:v>
                </c:pt>
                <c:pt idx="9">
                  <c:v>Germany</c:v>
                </c:pt>
                <c:pt idx="10">
                  <c:v>Austria</c:v>
                </c:pt>
                <c:pt idx="11">
                  <c:v>Portugal</c:v>
                </c:pt>
                <c:pt idx="12">
                  <c:v>Netherlands</c:v>
                </c:pt>
                <c:pt idx="13">
                  <c:v>Greece </c:v>
                </c:pt>
                <c:pt idx="14">
                  <c:v>Sweden </c:v>
                </c:pt>
              </c:strCache>
            </c:strRef>
          </c:cat>
          <c:val>
            <c:numRef>
              <c:f>'Hide me please'!$C$695:$C$709</c:f>
              <c:numCache>
                <c:ptCount val="15"/>
                <c:pt idx="0">
                  <c:v>0.1068259852250999</c:v>
                </c:pt>
                <c:pt idx="1">
                  <c:v>0.11026273813725895</c:v>
                </c:pt>
                <c:pt idx="2">
                  <c:v>1.4303564640578017</c:v>
                </c:pt>
                <c:pt idx="3">
                  <c:v>0.20009999999999906</c:v>
                </c:pt>
                <c:pt idx="4">
                  <c:v>0.35308600058385675</c:v>
                </c:pt>
                <c:pt idx="5">
                  <c:v>0.8384994719106693</c:v>
                </c:pt>
                <c:pt idx="6">
                  <c:v>0.877762773997957</c:v>
                </c:pt>
                <c:pt idx="7">
                  <c:v>0.8491189487607649</c:v>
                </c:pt>
                <c:pt idx="8">
                  <c:v>1.1241444412494532</c:v>
                </c:pt>
                <c:pt idx="9">
                  <c:v>1.399452871064078</c:v>
                </c:pt>
                <c:pt idx="10">
                  <c:v>1.485005622020144</c:v>
                </c:pt>
                <c:pt idx="11">
                  <c:v>0.5752108027558034</c:v>
                </c:pt>
                <c:pt idx="12">
                  <c:v>2.418821742169027</c:v>
                </c:pt>
                <c:pt idx="13">
                  <c:v>0.9313747553904532</c:v>
                </c:pt>
                <c:pt idx="14">
                  <c:v>4.526157706201374</c:v>
                </c:pt>
              </c:numCache>
            </c:numRef>
          </c:val>
        </c:ser>
        <c:overlap val="100"/>
        <c:gapWidth val="10"/>
        <c:axId val="30508075"/>
        <c:axId val="6137220"/>
      </c:barChart>
      <c:catAx>
        <c:axId val="3050807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137220"/>
        <c:crosses val="autoZero"/>
        <c:auto val="1"/>
        <c:lblOffset val="100"/>
        <c:tickLblSkip val="1"/>
        <c:noMultiLvlLbl val="0"/>
      </c:catAx>
      <c:valAx>
        <c:axId val="613722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pence per kWh</a:t>
                </a:r>
              </a:p>
            </c:rich>
          </c:tx>
          <c:layout>
            <c:manualLayout>
              <c:xMode val="factor"/>
              <c:yMode val="factor"/>
              <c:x val="-0.00075"/>
              <c:y val="0.002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30508075"/>
        <c:crossesAt val="1"/>
        <c:crossBetween val="between"/>
        <c:dispUnits/>
        <c:majorUnit val="1"/>
        <c:minorUnit val="0.5"/>
      </c:valAx>
      <c:spPr>
        <a:noFill/>
        <a:ln>
          <a:noFill/>
        </a:ln>
      </c:spPr>
    </c:plotArea>
    <c:legend>
      <c:legendPos val="r"/>
      <c:layout>
        <c:manualLayout>
          <c:xMode val="edge"/>
          <c:yMode val="edge"/>
          <c:x val="0.08025"/>
          <c:y val="0.18225"/>
          <c:w val="0.2405"/>
          <c:h val="0.06475"/>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2008
</a:t>
            </a:r>
          </a:p>
        </c:rich>
      </c:tx>
      <c:layout>
        <c:manualLayout>
          <c:xMode val="factor"/>
          <c:yMode val="factor"/>
          <c:x val="-0.00425"/>
          <c:y val="0"/>
        </c:manualLayout>
      </c:layout>
      <c:spPr>
        <a:noFill/>
        <a:ln>
          <a:noFill/>
        </a:ln>
      </c:spPr>
    </c:title>
    <c:plotArea>
      <c:layout>
        <c:manualLayout>
          <c:xMode val="edge"/>
          <c:yMode val="edge"/>
          <c:x val="0.0625"/>
          <c:y val="0.05325"/>
          <c:w val="0.90925"/>
          <c:h val="0.91775"/>
        </c:manualLayout>
      </c:layout>
      <c:barChart>
        <c:barDir val="col"/>
        <c:grouping val="stacked"/>
        <c:varyColors val="0"/>
        <c:ser>
          <c:idx val="0"/>
          <c:order val="0"/>
          <c:tx>
            <c:strRef>
              <c:f>'Hide me please'!$B$292</c:f>
              <c:strCache>
                <c:ptCount val="1"/>
                <c:pt idx="0">
                  <c:v>Price (excl tax)</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please'!$A$293:$A$308</c:f>
            </c:strRef>
          </c:cat>
          <c:val>
            <c:numRef>
              <c:f>'Hide me please'!$B$293:$B$308</c:f>
            </c:numRef>
          </c:val>
        </c:ser>
        <c:ser>
          <c:idx val="1"/>
          <c:order val="1"/>
          <c:tx>
            <c:strRef>
              <c:f>'Hide me please'!$C$292</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please'!$A$293:$A$308</c:f>
            </c:strRef>
          </c:cat>
          <c:val>
            <c:numRef>
              <c:f>'Hide me please'!$C$293:$C$308</c:f>
            </c:numRef>
          </c:val>
        </c:ser>
        <c:overlap val="100"/>
        <c:gapWidth val="10"/>
        <c:axId val="51601909"/>
        <c:axId val="61763998"/>
      </c:barChart>
      <c:catAx>
        <c:axId val="516019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25" b="0" i="0" u="none" baseline="0">
                <a:solidFill>
                  <a:srgbClr val="000000"/>
                </a:solidFill>
                <a:latin typeface="Arial"/>
                <a:ea typeface="Arial"/>
                <a:cs typeface="Arial"/>
              </a:defRPr>
            </a:pPr>
          </a:p>
        </c:txPr>
        <c:crossAx val="61763998"/>
        <c:crosses val="autoZero"/>
        <c:auto val="1"/>
        <c:lblOffset val="100"/>
        <c:tickLblSkip val="1"/>
        <c:noMultiLvlLbl val="0"/>
      </c:catAx>
      <c:valAx>
        <c:axId val="61763998"/>
        <c:scaling>
          <c:orientation val="minMax"/>
          <c:min val="0"/>
        </c:scaling>
        <c:axPos val="l"/>
        <c:title>
          <c:tx>
            <c:rich>
              <a:bodyPr vert="horz" rot="-5400000" anchor="ctr"/>
              <a:lstStyle/>
              <a:p>
                <a:pPr algn="ctr">
                  <a:defRPr/>
                </a:pPr>
                <a:r>
                  <a:rPr lang="en-US" cap="none" sz="1025" b="1" i="0" u="none" baseline="0">
                    <a:solidFill>
                      <a:srgbClr val="000000"/>
                    </a:solidFill>
                    <a:latin typeface="Arial"/>
                    <a:ea typeface="Arial"/>
                    <a:cs typeface="Arial"/>
                  </a:rPr>
                  <a:t>pence per kWh</a:t>
                </a:r>
              </a:p>
            </c:rich>
          </c:tx>
          <c:layout>
            <c:manualLayout>
              <c:xMode val="factor"/>
              <c:yMode val="factor"/>
              <c:x val="-0.01175"/>
              <c:y val="0.022"/>
            </c:manualLayout>
          </c:layout>
          <c:overlay val="0"/>
          <c:spPr>
            <a:noFill/>
            <a:ln>
              <a:noFill/>
            </a:ln>
          </c:spPr>
        </c:title>
        <c:delete val="0"/>
        <c:numFmt formatCode="0.0" sourceLinked="0"/>
        <c:majorTickMark val="out"/>
        <c:minorTickMark val="none"/>
        <c:tickLblPos val="nextTo"/>
        <c:spPr>
          <a:ln w="3175">
            <a:solidFill>
              <a:srgbClr val="000000"/>
            </a:solidFill>
          </a:ln>
        </c:spPr>
        <c:crossAx val="51601909"/>
        <c:crossesAt val="1"/>
        <c:crossBetween val="between"/>
        <c:dispUnits/>
      </c:valAx>
      <c:spPr>
        <a:solidFill>
          <a:srgbClr val="FFFFFF"/>
        </a:solidFill>
        <a:ln w="3175">
          <a:noFill/>
        </a:ln>
      </c:spPr>
    </c:plotArea>
    <c:legend>
      <c:legendPos val="r"/>
      <c:layout>
        <c:manualLayout>
          <c:xMode val="edge"/>
          <c:yMode val="edge"/>
          <c:x val="0.1"/>
          <c:y val="0.08525"/>
          <c:w val="0.1225"/>
          <c:h val="0.0737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8925"/>
          <c:w val="0.9085"/>
          <c:h val="0.83"/>
        </c:manualLayout>
      </c:layout>
      <c:barChart>
        <c:barDir val="col"/>
        <c:grouping val="stacked"/>
        <c:varyColors val="0"/>
        <c:ser>
          <c:idx val="0"/>
          <c:order val="0"/>
          <c:tx>
            <c:strRef>
              <c:f>'Hide me please'!$B$447</c:f>
              <c:strCache>
                <c:ptCount val="1"/>
                <c:pt idx="0">
                  <c:v>Price (excl tax)</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please'!$A$448:$A$470</c:f>
              <c:strCache>
                <c:ptCount val="23"/>
                <c:pt idx="0">
                  <c:v>Romania</c:v>
                </c:pt>
                <c:pt idx="1">
                  <c:v>USA</c:v>
                </c:pt>
                <c:pt idx="2">
                  <c:v>Finland</c:v>
                </c:pt>
                <c:pt idx="3">
                  <c:v>Estonia</c:v>
                </c:pt>
                <c:pt idx="4">
                  <c:v>Bulgaria</c:v>
                </c:pt>
                <c:pt idx="5">
                  <c:v>Hungary</c:v>
                </c:pt>
                <c:pt idx="6">
                  <c:v>Lithuania</c:v>
                </c:pt>
                <c:pt idx="7">
                  <c:v>Luxembourg</c:v>
                </c:pt>
                <c:pt idx="8">
                  <c:v>Slovakia</c:v>
                </c:pt>
                <c:pt idx="9">
                  <c:v>UK</c:v>
                </c:pt>
                <c:pt idx="10">
                  <c:v>Poland</c:v>
                </c:pt>
                <c:pt idx="11">
                  <c:v>Czech Rep</c:v>
                </c:pt>
                <c:pt idx="12">
                  <c:v>France</c:v>
                </c:pt>
                <c:pt idx="13">
                  <c:v>Belgium</c:v>
                </c:pt>
                <c:pt idx="14">
                  <c:v>Spain</c:v>
                </c:pt>
                <c:pt idx="15">
                  <c:v>Portugal</c:v>
                </c:pt>
                <c:pt idx="16">
                  <c:v>Ireland</c:v>
                </c:pt>
                <c:pt idx="17">
                  <c:v>Greece</c:v>
                </c:pt>
                <c:pt idx="18">
                  <c:v>Austria</c:v>
                </c:pt>
                <c:pt idx="19">
                  <c:v>Italy</c:v>
                </c:pt>
                <c:pt idx="20">
                  <c:v>Netherlands</c:v>
                </c:pt>
                <c:pt idx="21">
                  <c:v>Denmark</c:v>
                </c:pt>
                <c:pt idx="22">
                  <c:v>Sweden</c:v>
                </c:pt>
              </c:strCache>
            </c:strRef>
          </c:cat>
          <c:val>
            <c:numRef>
              <c:f>'Hide me please'!$B$448:$B$470</c:f>
              <c:numCache>
                <c:ptCount val="23"/>
                <c:pt idx="0">
                  <c:v>1.4263171006178894</c:v>
                </c:pt>
                <c:pt idx="1">
                  <c:v>2.0490356634604754</c:v>
                </c:pt>
                <c:pt idx="2">
                  <c:v>1.977272698847599</c:v>
                </c:pt>
                <c:pt idx="3">
                  <c:v>2.7338117246679223</c:v>
                </c:pt>
                <c:pt idx="4">
                  <c:v>3.048529974909971</c:v>
                </c:pt>
                <c:pt idx="5">
                  <c:v>3.225776505522525</c:v>
                </c:pt>
                <c:pt idx="6">
                  <c:v>3.4483118759570477</c:v>
                </c:pt>
                <c:pt idx="7">
                  <c:v>3.83168202141489</c:v>
                </c:pt>
                <c:pt idx="8">
                  <c:v>3.6188891785062487</c:v>
                </c:pt>
                <c:pt idx="9">
                  <c:v>4.19967339638865</c:v>
                </c:pt>
                <c:pt idx="10">
                  <c:v>3.625869058866039</c:v>
                </c:pt>
                <c:pt idx="11">
                  <c:v>3.7776344495414107</c:v>
                </c:pt>
                <c:pt idx="12">
                  <c:v>3.9872822025323904</c:v>
                </c:pt>
                <c:pt idx="13">
                  <c:v>4.011263630819498</c:v>
                </c:pt>
                <c:pt idx="14">
                  <c:v>4.4052263847996045</c:v>
                </c:pt>
                <c:pt idx="15">
                  <c:v>5.044443509938155</c:v>
                </c:pt>
                <c:pt idx="16">
                  <c:v>4.945639365669983</c:v>
                </c:pt>
                <c:pt idx="17">
                  <c:v>5.274863102276151</c:v>
                </c:pt>
                <c:pt idx="18">
                  <c:v>4.261484106322631</c:v>
                </c:pt>
                <c:pt idx="19">
                  <c:v>3.881598474547466</c:v>
                </c:pt>
                <c:pt idx="20">
                  <c:v>3.950915359742059</c:v>
                </c:pt>
                <c:pt idx="21">
                  <c:v>3.5912195714073447</c:v>
                </c:pt>
                <c:pt idx="22">
                  <c:v>4.716069038997802</c:v>
                </c:pt>
              </c:numCache>
            </c:numRef>
          </c:val>
        </c:ser>
        <c:ser>
          <c:idx val="1"/>
          <c:order val="1"/>
          <c:tx>
            <c:strRef>
              <c:f>'Hide me please'!$C$447</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please'!$A$448:$A$470</c:f>
              <c:strCache>
                <c:ptCount val="23"/>
                <c:pt idx="0">
                  <c:v>Romania</c:v>
                </c:pt>
                <c:pt idx="1">
                  <c:v>USA</c:v>
                </c:pt>
                <c:pt idx="2">
                  <c:v>Finland</c:v>
                </c:pt>
                <c:pt idx="3">
                  <c:v>Estonia</c:v>
                </c:pt>
                <c:pt idx="4">
                  <c:v>Bulgaria</c:v>
                </c:pt>
                <c:pt idx="5">
                  <c:v>Hungary</c:v>
                </c:pt>
                <c:pt idx="6">
                  <c:v>Lithuania</c:v>
                </c:pt>
                <c:pt idx="7">
                  <c:v>Luxembourg</c:v>
                </c:pt>
                <c:pt idx="8">
                  <c:v>Slovakia</c:v>
                </c:pt>
                <c:pt idx="9">
                  <c:v>UK</c:v>
                </c:pt>
                <c:pt idx="10">
                  <c:v>Poland</c:v>
                </c:pt>
                <c:pt idx="11">
                  <c:v>Czech Rep</c:v>
                </c:pt>
                <c:pt idx="12">
                  <c:v>France</c:v>
                </c:pt>
                <c:pt idx="13">
                  <c:v>Belgium</c:v>
                </c:pt>
                <c:pt idx="14">
                  <c:v>Spain</c:v>
                </c:pt>
                <c:pt idx="15">
                  <c:v>Portugal</c:v>
                </c:pt>
                <c:pt idx="16">
                  <c:v>Ireland</c:v>
                </c:pt>
                <c:pt idx="17">
                  <c:v>Greece</c:v>
                </c:pt>
                <c:pt idx="18">
                  <c:v>Austria</c:v>
                </c:pt>
                <c:pt idx="19">
                  <c:v>Italy</c:v>
                </c:pt>
                <c:pt idx="20">
                  <c:v>Netherlands</c:v>
                </c:pt>
                <c:pt idx="21">
                  <c:v>Denmark</c:v>
                </c:pt>
                <c:pt idx="22">
                  <c:v>Sweden</c:v>
                </c:pt>
              </c:strCache>
            </c:strRef>
          </c:cat>
          <c:val>
            <c:numRef>
              <c:f>'Hide me please'!$C$448:$C$470</c:f>
              <c:numCache>
                <c:ptCount val="23"/>
                <c:pt idx="0">
                  <c:v>1.070627410940596</c:v>
                </c:pt>
                <c:pt idx="1">
                  <c:v>0.4906517850179424</c:v>
                </c:pt>
                <c:pt idx="2">
                  <c:v>0.6408251250186323</c:v>
                </c:pt>
                <c:pt idx="3">
                  <c:v>0.6426359449536037</c:v>
                </c:pt>
                <c:pt idx="4">
                  <c:v>0.6097216610061715</c:v>
                </c:pt>
                <c:pt idx="5">
                  <c:v>0.7257997123104647</c:v>
                </c:pt>
                <c:pt idx="6">
                  <c:v>0.6896535013405867</c:v>
                </c:pt>
                <c:pt idx="7">
                  <c:v>0.33185623526542063</c:v>
                </c:pt>
                <c:pt idx="8">
                  <c:v>0.6875895573288227</c:v>
                </c:pt>
                <c:pt idx="9">
                  <c:v>0.20998367153912323</c:v>
                </c:pt>
                <c:pt idx="10">
                  <c:v>0.7976911921015084</c:v>
                </c:pt>
                <c:pt idx="11">
                  <c:v>0.7177708132454321</c:v>
                </c:pt>
                <c:pt idx="12">
                  <c:v>0.6923469403569635</c:v>
                </c:pt>
                <c:pt idx="13">
                  <c:v>0.9887708669807163</c:v>
                </c:pt>
                <c:pt idx="14">
                  <c:v>0.7048360292630758</c:v>
                </c:pt>
                <c:pt idx="15">
                  <c:v>0.25222217127969593</c:v>
                </c:pt>
                <c:pt idx="16">
                  <c:v>0.6676613143654482</c:v>
                </c:pt>
                <c:pt idx="17">
                  <c:v>0.47473786514555805</c:v>
                </c:pt>
                <c:pt idx="18">
                  <c:v>1.4902960018154872</c:v>
                </c:pt>
                <c:pt idx="19">
                  <c:v>1.9659874935779587</c:v>
                </c:pt>
                <c:pt idx="20">
                  <c:v>2.465760645252016</c:v>
                </c:pt>
                <c:pt idx="21">
                  <c:v>3.750806450297293</c:v>
                </c:pt>
                <c:pt idx="22">
                  <c:v>3.556780130808799</c:v>
                </c:pt>
              </c:numCache>
            </c:numRef>
          </c:val>
        </c:ser>
        <c:overlap val="100"/>
        <c:gapWidth val="10"/>
        <c:axId val="19005071"/>
        <c:axId val="36827912"/>
      </c:barChart>
      <c:catAx>
        <c:axId val="190050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6827912"/>
        <c:crosses val="autoZero"/>
        <c:auto val="1"/>
        <c:lblOffset val="100"/>
        <c:tickLblSkip val="1"/>
        <c:noMultiLvlLbl val="0"/>
      </c:catAx>
      <c:valAx>
        <c:axId val="36827912"/>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pence per kWh</a:t>
                </a:r>
              </a:p>
            </c:rich>
          </c:tx>
          <c:layout>
            <c:manualLayout>
              <c:xMode val="factor"/>
              <c:yMode val="factor"/>
              <c:x val="0"/>
              <c:y val="-0.003"/>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19005071"/>
        <c:crossesAt val="1"/>
        <c:crossBetween val="between"/>
        <c:dispUnits/>
        <c:majorUnit val="1"/>
        <c:minorUnit val="0.5"/>
      </c:valAx>
      <c:spPr>
        <a:noFill/>
        <a:ln>
          <a:noFill/>
        </a:ln>
      </c:spPr>
    </c:plotArea>
    <c:legend>
      <c:legendPos val="r"/>
      <c:layout>
        <c:manualLayout>
          <c:xMode val="edge"/>
          <c:yMode val="edge"/>
          <c:x val="0.08025"/>
          <c:y val="0.18225"/>
          <c:w val="0.2405"/>
          <c:h val="0.06475"/>
        </c:manualLayout>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please'!$B$3</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please'!$A$4:$A$20</c:f>
            </c:strRef>
          </c:cat>
          <c:val>
            <c:numRef>
              <c:f>'Hide me please'!$B$4:$B$20</c:f>
            </c:numRef>
          </c:val>
        </c:ser>
        <c:ser>
          <c:idx val="1"/>
          <c:order val="1"/>
          <c:tx>
            <c:strRef>
              <c:f>'Hide me please'!$C$3</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please'!$A$4:$A$20</c:f>
            </c:strRef>
          </c:cat>
          <c:val>
            <c:numRef>
              <c:f>'Hide me please'!$C$4:$C$20</c:f>
            </c:numRef>
          </c:val>
        </c:ser>
        <c:overlap val="100"/>
        <c:gapWidth val="10"/>
        <c:axId val="63015753"/>
        <c:axId val="30270866"/>
      </c:barChart>
      <c:catAx>
        <c:axId val="6301575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270866"/>
        <c:crosses val="autoZero"/>
        <c:auto val="1"/>
        <c:lblOffset val="100"/>
        <c:tickLblSkip val="1"/>
        <c:noMultiLvlLbl val="0"/>
      </c:catAx>
      <c:valAx>
        <c:axId val="30270866"/>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63015753"/>
        <c:crossesAt val="1"/>
        <c:crossBetween val="between"/>
        <c:dispUnits/>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please'!$B$39</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please'!$A$40:$A$52</c:f>
            </c:strRef>
          </c:cat>
          <c:val>
            <c:numRef>
              <c:f>'Hide me please'!$B$40:$B$52</c:f>
            </c:numRef>
          </c:val>
        </c:ser>
        <c:ser>
          <c:idx val="1"/>
          <c:order val="1"/>
          <c:tx>
            <c:strRef>
              <c:f>'Hide me please'!$C$39</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please'!$A$40:$A$52</c:f>
            </c:strRef>
          </c:cat>
          <c:val>
            <c:numRef>
              <c:f>'Hide me please'!$C$40:$C$52</c:f>
            </c:numRef>
          </c:val>
        </c:ser>
        <c:overlap val="100"/>
        <c:gapWidth val="10"/>
        <c:axId val="4002339"/>
        <c:axId val="36021052"/>
      </c:barChart>
      <c:catAx>
        <c:axId val="400233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021052"/>
        <c:crosses val="autoZero"/>
        <c:auto val="1"/>
        <c:lblOffset val="100"/>
        <c:tickLblSkip val="1"/>
        <c:noMultiLvlLbl val="0"/>
      </c:catAx>
      <c:valAx>
        <c:axId val="36021052"/>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4002339"/>
        <c:crossesAt val="1"/>
        <c:crossBetween val="between"/>
        <c:dispUnits/>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please'!$B$72</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please'!$A$73:$A$86</c:f>
            </c:strRef>
          </c:cat>
          <c:val>
            <c:numRef>
              <c:f>'Hide me please'!$B$73:$B$86</c:f>
            </c:numRef>
          </c:val>
        </c:ser>
        <c:ser>
          <c:idx val="1"/>
          <c:order val="1"/>
          <c:tx>
            <c:strRef>
              <c:f>'Hide me please'!$C$72</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please'!$A$73:$A$86</c:f>
            </c:strRef>
          </c:cat>
          <c:val>
            <c:numRef>
              <c:f>'Hide me please'!$C$73:$C$86</c:f>
            </c:numRef>
          </c:val>
        </c:ser>
        <c:overlap val="100"/>
        <c:gapWidth val="10"/>
        <c:axId val="55754013"/>
        <c:axId val="32024070"/>
      </c:barChart>
      <c:catAx>
        <c:axId val="557540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024070"/>
        <c:crosses val="autoZero"/>
        <c:auto val="1"/>
        <c:lblOffset val="100"/>
        <c:tickLblSkip val="1"/>
        <c:noMultiLvlLbl val="0"/>
      </c:catAx>
      <c:valAx>
        <c:axId val="32024070"/>
        <c:scaling>
          <c:orientation val="minMax"/>
          <c:max val="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55754013"/>
        <c:crossesAt val="1"/>
        <c:crossBetween val="between"/>
        <c:dispUnits/>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please'!$B$105</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please'!$A$106:$A$122</c:f>
            </c:strRef>
          </c:cat>
          <c:val>
            <c:numRef>
              <c:f>'Hide me please'!$B$106:$B$122</c:f>
            </c:numRef>
          </c:val>
        </c:ser>
        <c:ser>
          <c:idx val="1"/>
          <c:order val="1"/>
          <c:tx>
            <c:strRef>
              <c:f>'Hide me please'!$C$105</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please'!$A$106:$A$122</c:f>
            </c:strRef>
          </c:cat>
          <c:val>
            <c:numRef>
              <c:f>'Hide me please'!$C$106:$C$122</c:f>
            </c:numRef>
          </c:val>
        </c:ser>
        <c:overlap val="100"/>
        <c:gapWidth val="10"/>
        <c:axId val="19781175"/>
        <c:axId val="43812848"/>
      </c:barChart>
      <c:catAx>
        <c:axId val="1978117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812848"/>
        <c:crosses val="autoZero"/>
        <c:auto val="1"/>
        <c:lblOffset val="100"/>
        <c:tickLblSkip val="1"/>
        <c:noMultiLvlLbl val="0"/>
      </c:catAx>
      <c:valAx>
        <c:axId val="43812848"/>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19781175"/>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please'!$B$139</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please'!$A$140:$A$156</c:f>
            </c:strRef>
          </c:cat>
          <c:val>
            <c:numRef>
              <c:f>'Hide me please'!$B$140:$B$156</c:f>
            </c:numRef>
          </c:val>
        </c:ser>
        <c:ser>
          <c:idx val="1"/>
          <c:order val="1"/>
          <c:tx>
            <c:strRef>
              <c:f>'Hide me please'!$C$139</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please'!$A$140:$A$156</c:f>
            </c:strRef>
          </c:cat>
          <c:val>
            <c:numRef>
              <c:f>'Hide me please'!$C$140:$C$156</c:f>
            </c:numRef>
          </c:val>
        </c:ser>
        <c:overlap val="100"/>
        <c:gapWidth val="10"/>
        <c:axId val="58771313"/>
        <c:axId val="59179770"/>
      </c:barChart>
      <c:catAx>
        <c:axId val="587713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179770"/>
        <c:crosses val="autoZero"/>
        <c:auto val="1"/>
        <c:lblOffset val="100"/>
        <c:tickLblSkip val="1"/>
        <c:noMultiLvlLbl val="0"/>
      </c:catAx>
      <c:valAx>
        <c:axId val="59179770"/>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58771313"/>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please'!$B$173</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please'!$A$174:$A$188</c:f>
            </c:strRef>
          </c:cat>
          <c:val>
            <c:numRef>
              <c:f>'Hide me please'!$B$174:$B$188</c:f>
            </c:numRef>
          </c:val>
        </c:ser>
        <c:ser>
          <c:idx val="1"/>
          <c:order val="1"/>
          <c:tx>
            <c:strRef>
              <c:f>'Hide me please'!$C$173</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please'!$A$174:$A$188</c:f>
            </c:strRef>
          </c:cat>
          <c:val>
            <c:numRef>
              <c:f>'Hide me please'!$C$174:$C$188</c:f>
            </c:numRef>
          </c:val>
        </c:ser>
        <c:overlap val="100"/>
        <c:gapWidth val="10"/>
        <c:axId val="62855883"/>
        <c:axId val="28832036"/>
      </c:barChart>
      <c:catAx>
        <c:axId val="628558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832036"/>
        <c:crosses val="autoZero"/>
        <c:auto val="1"/>
        <c:lblOffset val="100"/>
        <c:tickLblSkip val="1"/>
        <c:noMultiLvlLbl val="0"/>
      </c:catAx>
      <c:valAx>
        <c:axId val="28832036"/>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62855883"/>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please'!$B$209</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please'!$A$210:$A$224</c:f>
            </c:strRef>
          </c:cat>
          <c:val>
            <c:numRef>
              <c:f>'Hide me please'!$B$210:$B$224</c:f>
            </c:numRef>
          </c:val>
        </c:ser>
        <c:ser>
          <c:idx val="1"/>
          <c:order val="1"/>
          <c:tx>
            <c:strRef>
              <c:f>'Hide me please'!$C$209</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please'!$A$210:$A$224</c:f>
            </c:strRef>
          </c:cat>
          <c:val>
            <c:numRef>
              <c:f>'Hide me please'!$C$210:$C$224</c:f>
            </c:numRef>
          </c:val>
        </c:ser>
        <c:overlap val="100"/>
        <c:gapWidth val="10"/>
        <c:axId val="58161733"/>
        <c:axId val="53693550"/>
      </c:barChart>
      <c:catAx>
        <c:axId val="581617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693550"/>
        <c:crosses val="autoZero"/>
        <c:auto val="1"/>
        <c:lblOffset val="100"/>
        <c:tickLblSkip val="1"/>
        <c:noMultiLvlLbl val="0"/>
      </c:catAx>
      <c:valAx>
        <c:axId val="53693550"/>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a:noFill/>
            </a:ln>
          </c:spPr>
        </c:title>
        <c:delete val="0"/>
        <c:numFmt formatCode="0.0" sourceLinked="0"/>
        <c:majorTickMark val="out"/>
        <c:minorTickMark val="none"/>
        <c:tickLblPos val="nextTo"/>
        <c:spPr>
          <a:ln w="3175">
            <a:solidFill>
              <a:srgbClr val="000000"/>
            </a:solidFill>
          </a:ln>
        </c:spPr>
        <c:crossAx val="58161733"/>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please'!$B$256</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please'!$A$257:$A$272</c:f>
            </c:strRef>
          </c:cat>
          <c:val>
            <c:numRef>
              <c:f>'Hide me please'!$B$257:$B$272</c:f>
            </c:numRef>
          </c:val>
        </c:ser>
        <c:ser>
          <c:idx val="1"/>
          <c:order val="1"/>
          <c:tx>
            <c:strRef>
              <c:f>'Hide me please'!$C$256</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please'!$A$257:$A$272</c:f>
            </c:strRef>
          </c:cat>
          <c:val>
            <c:numRef>
              <c:f>'Hide me please'!$C$257:$C$272</c:f>
            </c:numRef>
          </c:val>
        </c:ser>
        <c:overlap val="100"/>
        <c:gapWidth val="10"/>
        <c:axId val="13479903"/>
        <c:axId val="54210264"/>
      </c:barChart>
      <c:catAx>
        <c:axId val="134799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210264"/>
        <c:crosses val="autoZero"/>
        <c:auto val="1"/>
        <c:lblOffset val="100"/>
        <c:tickLblSkip val="1"/>
        <c:noMultiLvlLbl val="0"/>
      </c:catAx>
      <c:valAx>
        <c:axId val="54210264"/>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w="3175">
              <a:noFill/>
            </a:ln>
          </c:spPr>
        </c:title>
        <c:delete val="0"/>
        <c:numFmt formatCode="0.0" sourceLinked="0"/>
        <c:majorTickMark val="out"/>
        <c:minorTickMark val="none"/>
        <c:tickLblPos val="nextTo"/>
        <c:spPr>
          <a:ln w="3175">
            <a:solidFill>
              <a:srgbClr val="000000"/>
            </a:solidFill>
          </a:ln>
        </c:spPr>
        <c:crossAx val="13479903"/>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1999</a:t>
            </a:r>
          </a:p>
        </c:rich>
      </c:tx>
      <c:layout>
        <c:manualLayout>
          <c:xMode val="factor"/>
          <c:yMode val="factor"/>
          <c:x val="-0.00425"/>
          <c:y val="0"/>
        </c:manualLayout>
      </c:layout>
      <c:spPr>
        <a:noFill/>
        <a:ln>
          <a:noFill/>
        </a:ln>
      </c:spPr>
    </c:title>
    <c:plotArea>
      <c:layout>
        <c:manualLayout>
          <c:xMode val="edge"/>
          <c:yMode val="edge"/>
          <c:x val="0.27275"/>
          <c:y val="0.112"/>
          <c:w val="0.72725"/>
          <c:h val="0.8715"/>
        </c:manualLayout>
      </c:layout>
      <c:barChart>
        <c:barDir val="col"/>
        <c:grouping val="stacked"/>
        <c:varyColors val="0"/>
        <c:ser>
          <c:idx val="0"/>
          <c:order val="0"/>
          <c:tx>
            <c:v>Price (excl taxes)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ser>
          <c:idx val="1"/>
          <c:order val="1"/>
          <c:tx>
            <c:v>Tax component</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overlap val="100"/>
        <c:gapWidth val="10"/>
        <c:axId val="55234981"/>
        <c:axId val="27352782"/>
      </c:barChart>
      <c:catAx>
        <c:axId val="552349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50" b="0" i="0" u="none" baseline="0">
                <a:solidFill>
                  <a:srgbClr val="000000"/>
                </a:solidFill>
                <a:latin typeface="Arial"/>
                <a:ea typeface="Arial"/>
                <a:cs typeface="Arial"/>
              </a:defRPr>
            </a:pPr>
          </a:p>
        </c:txPr>
        <c:crossAx val="27352782"/>
        <c:crosses val="autoZero"/>
        <c:auto val="1"/>
        <c:lblOffset val="100"/>
        <c:tickLblSkip val="1"/>
        <c:noMultiLvlLbl val="0"/>
      </c:catAx>
      <c:valAx>
        <c:axId val="27352782"/>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pence per kWh</a:t>
                </a:r>
              </a:p>
            </c:rich>
          </c:tx>
          <c:layout>
            <c:manualLayout>
              <c:xMode val="factor"/>
              <c:yMode val="factor"/>
              <c:x val="-0.0495"/>
              <c:y val="0.020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5234981"/>
        <c:crossesAt val="1"/>
        <c:crossBetween val="between"/>
        <c:dispUnits/>
      </c:valAx>
      <c:spPr>
        <a:solidFill>
          <a:srgbClr val="FFFFFF"/>
        </a:solidFill>
        <a:ln w="3175">
          <a:noFill/>
        </a:ln>
      </c:spPr>
    </c:plotArea>
    <c:legend>
      <c:legendPos val="r"/>
      <c:layout>
        <c:manualLayout>
          <c:xMode val="edge"/>
          <c:yMode val="edge"/>
          <c:x val="0.289"/>
          <c:y val="0.13575"/>
          <c:w val="0.13375"/>
          <c:h val="0.0747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please'!$B$292</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please'!$A$293:$A$308</c:f>
            </c:strRef>
          </c:cat>
          <c:val>
            <c:numRef>
              <c:f>'Hide me please'!$B$293:$B$308</c:f>
            </c:numRef>
          </c:val>
        </c:ser>
        <c:ser>
          <c:idx val="1"/>
          <c:order val="1"/>
          <c:tx>
            <c:strRef>
              <c:f>'Hide me please'!$C$292</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please'!$A$293:$A$308</c:f>
            </c:strRef>
          </c:cat>
          <c:val>
            <c:numRef>
              <c:f>'Hide me please'!$C$293:$C$308</c:f>
            </c:numRef>
          </c:val>
        </c:ser>
        <c:overlap val="100"/>
        <c:gapWidth val="10"/>
        <c:axId val="18130329"/>
        <c:axId val="28955234"/>
      </c:barChart>
      <c:catAx>
        <c:axId val="181303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55234"/>
        <c:crosses val="autoZero"/>
        <c:auto val="1"/>
        <c:lblOffset val="100"/>
        <c:tickLblSkip val="1"/>
        <c:noMultiLvlLbl val="0"/>
      </c:catAx>
      <c:valAx>
        <c:axId val="28955234"/>
        <c:scaling>
          <c:orientation val="minMax"/>
          <c:max val="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w="3175">
              <a:noFill/>
            </a:ln>
          </c:spPr>
        </c:title>
        <c:delete val="0"/>
        <c:numFmt formatCode="0.0" sourceLinked="0"/>
        <c:majorTickMark val="out"/>
        <c:minorTickMark val="none"/>
        <c:tickLblPos val="nextTo"/>
        <c:spPr>
          <a:ln w="3175">
            <a:solidFill>
              <a:srgbClr val="000000"/>
            </a:solidFill>
          </a:ln>
        </c:spPr>
        <c:crossAx val="18130329"/>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'Hide me please'!$B$332</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please'!$A$333:$A$347</c:f>
            </c:strRef>
          </c:cat>
          <c:val>
            <c:numRef>
              <c:f>'Hide me please'!$B$333:$B$347</c:f>
            </c:numRef>
          </c:val>
        </c:ser>
        <c:ser>
          <c:idx val="1"/>
          <c:order val="1"/>
          <c:tx>
            <c:strRef>
              <c:f>'Hide me please'!$C$332</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please'!$A$333:$A$347</c:f>
            </c:strRef>
          </c:cat>
          <c:val>
            <c:numRef>
              <c:f>'Hide me please'!$C$333:$C$347</c:f>
            </c:numRef>
          </c:val>
        </c:ser>
        <c:overlap val="100"/>
        <c:gapWidth val="10"/>
        <c:axId val="59270515"/>
        <c:axId val="63672588"/>
      </c:barChart>
      <c:catAx>
        <c:axId val="592705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672588"/>
        <c:crosses val="autoZero"/>
        <c:auto val="1"/>
        <c:lblOffset val="100"/>
        <c:tickLblSkip val="1"/>
        <c:noMultiLvlLbl val="0"/>
      </c:catAx>
      <c:valAx>
        <c:axId val="63672588"/>
        <c:scaling>
          <c:orientation val="minMax"/>
          <c:max val="8"/>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overlay val="0"/>
          <c:spPr>
            <a:noFill/>
            <a:ln w="3175">
              <a:noFill/>
            </a:ln>
          </c:spPr>
        </c:title>
        <c:delete val="0"/>
        <c:numFmt formatCode="0.0" sourceLinked="0"/>
        <c:majorTickMark val="out"/>
        <c:minorTickMark val="none"/>
        <c:tickLblPos val="nextTo"/>
        <c:spPr>
          <a:ln w="3175">
            <a:solidFill>
              <a:srgbClr val="000000"/>
            </a:solidFill>
          </a:ln>
        </c:spPr>
        <c:crossAx val="59270515"/>
        <c:crossesAt val="1"/>
        <c:crossBetween val="between"/>
        <c:dispUnits/>
        <c:majorUnit val="1"/>
        <c:minorUnit val="0.5"/>
      </c:valAx>
      <c:spPr>
        <a:noFill/>
        <a:ln>
          <a:noFill/>
        </a:ln>
      </c:spPr>
    </c:plotArea>
    <c:legend>
      <c:legendPos val="r"/>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3325"/>
          <c:w val="0.92025"/>
          <c:h val="0.96425"/>
        </c:manualLayout>
      </c:layout>
      <c:barChart>
        <c:barDir val="col"/>
        <c:grouping val="stacked"/>
        <c:varyColors val="0"/>
        <c:ser>
          <c:idx val="0"/>
          <c:order val="0"/>
          <c:tx>
            <c:strRef>
              <c:f>'Hide me please'!$B$370</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please'!$A$371:$A$389</c:f>
              <c:strCache/>
            </c:strRef>
          </c:cat>
          <c:val>
            <c:numRef>
              <c:f>'Hide me please'!$B$371:$B$389</c:f>
              <c:numCache/>
            </c:numRef>
          </c:val>
        </c:ser>
        <c:ser>
          <c:idx val="1"/>
          <c:order val="1"/>
          <c:tx>
            <c:strRef>
              <c:f>'Hide me please'!$C$370</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please'!$A$371:$A$389</c:f>
              <c:strCache/>
            </c:strRef>
          </c:cat>
          <c:val>
            <c:numRef>
              <c:f>'Hide me please'!$C$371:$C$389</c:f>
              <c:numCache/>
            </c:numRef>
          </c:val>
        </c:ser>
        <c:overlap val="100"/>
        <c:gapWidth val="10"/>
        <c:axId val="36182381"/>
        <c:axId val="57205974"/>
      </c:barChart>
      <c:catAx>
        <c:axId val="361823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205974"/>
        <c:crosses val="autoZero"/>
        <c:auto val="1"/>
        <c:lblOffset val="100"/>
        <c:tickLblSkip val="1"/>
        <c:noMultiLvlLbl val="0"/>
      </c:catAx>
      <c:valAx>
        <c:axId val="57205974"/>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25"/>
              <c:y val="-0.003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36182381"/>
        <c:crossesAt val="1"/>
        <c:crossBetween val="between"/>
        <c:dispUnits/>
        <c:majorUnit val="1"/>
        <c:minorUnit val="0.5"/>
      </c:valAx>
      <c:spPr>
        <a:noFill/>
        <a:ln>
          <a:noFill/>
        </a:ln>
      </c:spPr>
    </c:plotArea>
    <c:legend>
      <c:legendPos val="r"/>
      <c:layout>
        <c:manualLayout>
          <c:xMode val="edge"/>
          <c:yMode val="edge"/>
          <c:x val="0.15075"/>
          <c:y val="0.06375"/>
          <c:w val="0.275"/>
          <c:h val="0.104"/>
        </c:manualLayout>
      </c:layout>
      <c:overlay val="0"/>
      <c:spPr>
        <a:solidFill>
          <a:srgbClr val="FFFFFF"/>
        </a:solidFill>
        <a:ln w="3175">
          <a:no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1975"/>
          <c:w val="0.89625"/>
          <c:h val="0.9485"/>
        </c:manualLayout>
      </c:layout>
      <c:barChart>
        <c:barDir val="col"/>
        <c:grouping val="stacked"/>
        <c:varyColors val="0"/>
        <c:ser>
          <c:idx val="0"/>
          <c:order val="0"/>
          <c:tx>
            <c:strRef>
              <c:f>'Hide me please'!$B$408</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please'!$A$409:$A$427</c:f>
              <c:strCache/>
            </c:strRef>
          </c:cat>
          <c:val>
            <c:numRef>
              <c:f>'Hide me please'!$B$409:$B$427</c:f>
              <c:numCache/>
            </c:numRef>
          </c:val>
        </c:ser>
        <c:ser>
          <c:idx val="1"/>
          <c:order val="1"/>
          <c:tx>
            <c:strRef>
              <c:f>'Hide me please'!$C$408</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please'!$A$409:$A$427</c:f>
              <c:strCache/>
            </c:strRef>
          </c:cat>
          <c:val>
            <c:numRef>
              <c:f>'Hide me please'!$C$409:$C$427</c:f>
              <c:numCache/>
            </c:numRef>
          </c:val>
        </c:ser>
        <c:overlap val="100"/>
        <c:gapWidth val="10"/>
        <c:axId val="45091719"/>
        <c:axId val="3172288"/>
      </c:barChart>
      <c:catAx>
        <c:axId val="4509171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72288"/>
        <c:crosses val="autoZero"/>
        <c:auto val="1"/>
        <c:lblOffset val="100"/>
        <c:tickLblSkip val="1"/>
        <c:noMultiLvlLbl val="0"/>
      </c:catAx>
      <c:valAx>
        <c:axId val="3172288"/>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325"/>
              <c:y val="-0.01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45091719"/>
        <c:crossesAt val="1"/>
        <c:crossBetween val="between"/>
        <c:dispUnits/>
        <c:majorUnit val="1"/>
        <c:minorUnit val="0.5"/>
      </c:valAx>
      <c:spPr>
        <a:noFill/>
        <a:ln>
          <a:noFill/>
        </a:ln>
      </c:spPr>
    </c:plotArea>
    <c:legend>
      <c:legendPos val="r"/>
      <c:layout>
        <c:manualLayout>
          <c:xMode val="edge"/>
          <c:yMode val="edge"/>
          <c:x val="0.15075"/>
          <c:y val="0.064"/>
          <c:w val="0.275"/>
          <c:h val="0.1045"/>
        </c:manualLayout>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3325"/>
          <c:w val="0.946"/>
          <c:h val="0.96525"/>
        </c:manualLayout>
      </c:layout>
      <c:barChart>
        <c:barDir val="col"/>
        <c:grouping val="stacked"/>
        <c:varyColors val="0"/>
        <c:ser>
          <c:idx val="0"/>
          <c:order val="0"/>
          <c:tx>
            <c:strRef>
              <c:f>'Hide me please'!$B$447</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please'!$A$448:$A$470</c:f>
              <c:strCache/>
            </c:strRef>
          </c:cat>
          <c:val>
            <c:numRef>
              <c:f>'Hide me please'!$B$448:$B$470</c:f>
              <c:numCache/>
            </c:numRef>
          </c:val>
        </c:ser>
        <c:ser>
          <c:idx val="1"/>
          <c:order val="1"/>
          <c:tx>
            <c:strRef>
              <c:f>'Hide me please'!$C$447</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please'!$A$448:$A$470</c:f>
              <c:strCache/>
            </c:strRef>
          </c:cat>
          <c:val>
            <c:numRef>
              <c:f>'Hide me please'!$C$448:$C$470</c:f>
              <c:numCache/>
            </c:numRef>
          </c:val>
        </c:ser>
        <c:overlap val="100"/>
        <c:gapWidth val="10"/>
        <c:axId val="28550593"/>
        <c:axId val="55628746"/>
      </c:barChart>
      <c:catAx>
        <c:axId val="2855059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628746"/>
        <c:crosses val="autoZero"/>
        <c:auto val="1"/>
        <c:lblOffset val="100"/>
        <c:tickLblSkip val="1"/>
        <c:noMultiLvlLbl val="0"/>
      </c:catAx>
      <c:valAx>
        <c:axId val="55628746"/>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25"/>
              <c:y val="-0.003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28550593"/>
        <c:crossesAt val="1"/>
        <c:crossBetween val="between"/>
        <c:dispUnits/>
        <c:majorUnit val="1"/>
        <c:minorUnit val="0.5"/>
      </c:valAx>
      <c:spPr>
        <a:noFill/>
        <a:ln>
          <a:noFill/>
        </a:ln>
      </c:spPr>
    </c:plotArea>
    <c:legend>
      <c:legendPos val="r"/>
      <c:layout>
        <c:manualLayout>
          <c:xMode val="edge"/>
          <c:yMode val="edge"/>
          <c:x val="0.15075"/>
          <c:y val="0.064"/>
          <c:w val="0.275"/>
          <c:h val="0.1045"/>
        </c:manualLayout>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115"/>
          <c:w val="0.92175"/>
          <c:h val="0.98925"/>
        </c:manualLayout>
      </c:layout>
      <c:barChart>
        <c:barDir val="col"/>
        <c:grouping val="stacked"/>
        <c:varyColors val="0"/>
        <c:ser>
          <c:idx val="0"/>
          <c:order val="0"/>
          <c:tx>
            <c:strRef>
              <c:f>'Hide me please'!$B$447</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please'!$A$485:$A$499</c:f>
              <c:strCache/>
            </c:strRef>
          </c:cat>
          <c:val>
            <c:numRef>
              <c:f>'Hide me please'!$B$485:$B$499</c:f>
              <c:numCache/>
            </c:numRef>
          </c:val>
        </c:ser>
        <c:ser>
          <c:idx val="1"/>
          <c:order val="1"/>
          <c:tx>
            <c:strRef>
              <c:f>'Hide me please'!$C$447</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please'!$A$485:$A$499</c:f>
              <c:strCache/>
            </c:strRef>
          </c:cat>
          <c:val>
            <c:numRef>
              <c:f>'Hide me please'!$C$485:$C$499</c:f>
              <c:numCache/>
            </c:numRef>
          </c:val>
        </c:ser>
        <c:overlap val="100"/>
        <c:gapWidth val="10"/>
        <c:axId val="30896667"/>
        <c:axId val="9634548"/>
      </c:barChart>
      <c:catAx>
        <c:axId val="3089666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634548"/>
        <c:crosses val="autoZero"/>
        <c:auto val="1"/>
        <c:lblOffset val="100"/>
        <c:tickLblSkip val="1"/>
        <c:noMultiLvlLbl val="0"/>
      </c:catAx>
      <c:valAx>
        <c:axId val="9634548"/>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325"/>
              <c:y val="-0.020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30896667"/>
        <c:crossesAt val="1"/>
        <c:crossBetween val="between"/>
        <c:dispUnits/>
        <c:majorUnit val="1"/>
        <c:minorUnit val="0.5"/>
      </c:valAx>
      <c:spPr>
        <a:noFill/>
        <a:ln>
          <a:noFill/>
        </a:ln>
      </c:spPr>
    </c:plotArea>
    <c:legend>
      <c:legendPos val="r"/>
      <c:layout>
        <c:manualLayout>
          <c:xMode val="edge"/>
          <c:yMode val="edge"/>
          <c:x val="0.15075"/>
          <c:y val="0.059"/>
          <c:w val="0.275"/>
          <c:h val="0.10625"/>
        </c:manualLayout>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2675"/>
          <c:w val="0.961"/>
          <c:h val="0.972"/>
        </c:manualLayout>
      </c:layout>
      <c:barChart>
        <c:barDir val="col"/>
        <c:grouping val="stacked"/>
        <c:varyColors val="0"/>
        <c:ser>
          <c:idx val="0"/>
          <c:order val="0"/>
          <c:tx>
            <c:strRef>
              <c:f>'Hide me please'!$B$522</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please'!$A$523:$A$546</c:f>
              <c:strCache/>
            </c:strRef>
          </c:cat>
          <c:val>
            <c:numRef>
              <c:f>'Hide me please'!$B$523:$B$546</c:f>
              <c:numCache/>
            </c:numRef>
          </c:val>
        </c:ser>
        <c:ser>
          <c:idx val="1"/>
          <c:order val="1"/>
          <c:tx>
            <c:strRef>
              <c:f>'Hide me please'!$C$522</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please'!$A$523:$A$546</c:f>
              <c:strCache/>
            </c:strRef>
          </c:cat>
          <c:val>
            <c:numRef>
              <c:f>'Hide me please'!$C$523:$C$546</c:f>
              <c:numCache/>
            </c:numRef>
          </c:val>
        </c:ser>
        <c:overlap val="100"/>
        <c:gapWidth val="10"/>
        <c:axId val="19602069"/>
        <c:axId val="42200894"/>
      </c:barChart>
      <c:catAx>
        <c:axId val="196020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200894"/>
        <c:crosses val="autoZero"/>
        <c:auto val="1"/>
        <c:lblOffset val="100"/>
        <c:tickLblSkip val="1"/>
        <c:noMultiLvlLbl val="0"/>
      </c:catAx>
      <c:valAx>
        <c:axId val="42200894"/>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625"/>
              <c:y val="-0.02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19602069"/>
        <c:crossesAt val="1"/>
        <c:crossBetween val="between"/>
        <c:dispUnits/>
        <c:majorUnit val="1"/>
        <c:minorUnit val="0.5"/>
      </c:valAx>
      <c:spPr>
        <a:noFill/>
        <a:ln>
          <a:noFill/>
        </a:ln>
      </c:spPr>
    </c:plotArea>
    <c:legend>
      <c:legendPos val="r"/>
      <c:layout>
        <c:manualLayout>
          <c:xMode val="edge"/>
          <c:yMode val="edge"/>
          <c:x val="0.15075"/>
          <c:y val="0.0595"/>
          <c:w val="0.275"/>
          <c:h val="0.107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07"/>
          <c:w val="0.937"/>
          <c:h val="0.952"/>
        </c:manualLayout>
      </c:layout>
      <c:barChart>
        <c:barDir val="col"/>
        <c:grouping val="stacked"/>
        <c:varyColors val="0"/>
        <c:ser>
          <c:idx val="0"/>
          <c:order val="0"/>
          <c:tx>
            <c:strRef>
              <c:f>'Hide me please'!$B$558</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please'!$A$559:$A$583</c:f>
              <c:strCache/>
            </c:strRef>
          </c:cat>
          <c:val>
            <c:numRef>
              <c:f>'Hide me please'!$B$559:$B$583</c:f>
              <c:numCache/>
            </c:numRef>
          </c:val>
        </c:ser>
        <c:ser>
          <c:idx val="1"/>
          <c:order val="1"/>
          <c:tx>
            <c:strRef>
              <c:f>'Hide me please'!$C$558</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please'!$A$559:$A$583</c:f>
              <c:strCache/>
            </c:strRef>
          </c:cat>
          <c:val>
            <c:numRef>
              <c:f>'Hide me please'!$C$559:$C$583</c:f>
              <c:numCache/>
            </c:numRef>
          </c:val>
        </c:ser>
        <c:overlap val="100"/>
        <c:gapWidth val="10"/>
        <c:axId val="44263727"/>
        <c:axId val="62829224"/>
      </c:barChart>
      <c:catAx>
        <c:axId val="4426372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829224"/>
        <c:crosses val="autoZero"/>
        <c:auto val="1"/>
        <c:lblOffset val="100"/>
        <c:tickLblSkip val="1"/>
        <c:noMultiLvlLbl val="0"/>
      </c:catAx>
      <c:valAx>
        <c:axId val="62829224"/>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075"/>
              <c:y val="-0.024"/>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44263727"/>
        <c:crossesAt val="1"/>
        <c:crossBetween val="between"/>
        <c:dispUnits/>
        <c:majorUnit val="1"/>
        <c:minorUnit val="0.5"/>
      </c:valAx>
      <c:spPr>
        <a:noFill/>
        <a:ln>
          <a:noFill/>
        </a:ln>
      </c:spPr>
    </c:plotArea>
    <c:legend>
      <c:legendPos val="r"/>
      <c:layout>
        <c:manualLayout>
          <c:xMode val="edge"/>
          <c:yMode val="edge"/>
          <c:x val="0.151"/>
          <c:y val="0.05975"/>
          <c:w val="0.27575"/>
          <c:h val="0.104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2"/>
          <c:w val="0.94525"/>
          <c:h val="0.9315"/>
        </c:manualLayout>
      </c:layout>
      <c:barChart>
        <c:barDir val="col"/>
        <c:grouping val="stacked"/>
        <c:varyColors val="0"/>
        <c:ser>
          <c:idx val="0"/>
          <c:order val="0"/>
          <c:tx>
            <c:strRef>
              <c:f>'Hide me please'!$B$595</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please'!$A$596:$A$622</c:f>
              <c:strCache/>
            </c:strRef>
          </c:cat>
          <c:val>
            <c:numRef>
              <c:f>'Hide me please'!$B$596:$B$622</c:f>
              <c:numCache/>
            </c:numRef>
          </c:val>
        </c:ser>
        <c:ser>
          <c:idx val="1"/>
          <c:order val="1"/>
          <c:tx>
            <c:strRef>
              <c:f>'Hide me please'!$C$595</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please'!$A$596:$A$622</c:f>
              <c:strCache/>
            </c:strRef>
          </c:cat>
          <c:val>
            <c:numRef>
              <c:f>'Hide me please'!$C$596:$C$622</c:f>
              <c:numCache/>
            </c:numRef>
          </c:val>
        </c:ser>
        <c:overlap val="100"/>
        <c:gapWidth val="10"/>
        <c:axId val="28592105"/>
        <c:axId val="56002354"/>
      </c:barChart>
      <c:catAx>
        <c:axId val="285921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002354"/>
        <c:crosses val="autoZero"/>
        <c:auto val="1"/>
        <c:lblOffset val="100"/>
        <c:tickLblSkip val="1"/>
        <c:noMultiLvlLbl val="0"/>
      </c:catAx>
      <c:valAx>
        <c:axId val="56002354"/>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2"/>
              <c:y val="-0.033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28592105"/>
        <c:crossesAt val="1"/>
        <c:crossBetween val="between"/>
        <c:dispUnits/>
        <c:majorUnit val="1"/>
        <c:minorUnit val="0.5"/>
      </c:valAx>
      <c:spPr>
        <a:noFill/>
        <a:ln>
          <a:noFill/>
        </a:ln>
      </c:spPr>
    </c:plotArea>
    <c:legend>
      <c:legendPos val="r"/>
      <c:layout>
        <c:manualLayout>
          <c:xMode val="edge"/>
          <c:yMode val="edge"/>
          <c:x val="0.15"/>
          <c:y val="0.06075"/>
          <c:w val="0.27525"/>
          <c:h val="0.10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12"/>
          <c:w val="0.927"/>
          <c:h val="0.95175"/>
        </c:manualLayout>
      </c:layout>
      <c:barChart>
        <c:barDir val="col"/>
        <c:grouping val="stacked"/>
        <c:varyColors val="0"/>
        <c:ser>
          <c:idx val="0"/>
          <c:order val="0"/>
          <c:tx>
            <c:strRef>
              <c:f>'Hide me please'!$B$634</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please'!$A$635:$A$650</c:f>
              <c:strCache/>
            </c:strRef>
          </c:cat>
          <c:val>
            <c:numRef>
              <c:f>'Hide me please'!$B$635:$B$650</c:f>
              <c:numCache/>
            </c:numRef>
          </c:val>
        </c:ser>
        <c:ser>
          <c:idx val="1"/>
          <c:order val="1"/>
          <c:tx>
            <c:strRef>
              <c:f>'Hide me please'!$C$634</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please'!$A$635:$A$650</c:f>
              <c:strCache/>
            </c:strRef>
          </c:cat>
          <c:val>
            <c:numRef>
              <c:f>'Hide me please'!$C$635:$C$650</c:f>
              <c:numCache/>
            </c:numRef>
          </c:val>
        </c:ser>
        <c:overlap val="100"/>
        <c:gapWidth val="10"/>
        <c:axId val="34259139"/>
        <c:axId val="39896796"/>
      </c:barChart>
      <c:catAx>
        <c:axId val="3425913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896796"/>
        <c:crosses val="autoZero"/>
        <c:auto val="1"/>
        <c:lblOffset val="100"/>
        <c:tickLblSkip val="1"/>
        <c:noMultiLvlLbl val="0"/>
      </c:catAx>
      <c:valAx>
        <c:axId val="39896796"/>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675"/>
              <c:y val="-0.033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34259139"/>
        <c:crossesAt val="1"/>
        <c:crossBetween val="between"/>
        <c:dispUnits/>
        <c:majorUnit val="1"/>
        <c:minorUnit val="0.5"/>
      </c:valAx>
      <c:spPr>
        <a:noFill/>
        <a:ln>
          <a:noFill/>
        </a:ln>
      </c:spPr>
    </c:plotArea>
    <c:legend>
      <c:legendPos val="r"/>
      <c:layout>
        <c:manualLayout>
          <c:xMode val="edge"/>
          <c:yMode val="edge"/>
          <c:x val="0.145"/>
          <c:y val="0.0265"/>
          <c:w val="0.27525"/>
          <c:h val="0.10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solidFill>
                  <a:srgbClr val="000000"/>
                </a:solidFill>
                <a:latin typeface="Arial"/>
                <a:ea typeface="Arial"/>
                <a:cs typeface="Arial"/>
              </a:rPr>
              <a:t>Average EU and G7 Domestic Gas Prices in 2000</a:t>
            </a:r>
          </a:p>
        </c:rich>
      </c:tx>
      <c:layout>
        <c:manualLayout>
          <c:xMode val="factor"/>
          <c:yMode val="factor"/>
          <c:x val="-0.002"/>
          <c:y val="0"/>
        </c:manualLayout>
      </c:layout>
      <c:spPr>
        <a:noFill/>
        <a:ln>
          <a:noFill/>
        </a:ln>
      </c:spPr>
    </c:title>
    <c:plotArea>
      <c:layout>
        <c:manualLayout>
          <c:xMode val="edge"/>
          <c:yMode val="edge"/>
          <c:x val="0.33925"/>
          <c:y val="0.11025"/>
          <c:w val="0.65725"/>
          <c:h val="0.88975"/>
        </c:manualLayout>
      </c:layout>
      <c:barChart>
        <c:barDir val="col"/>
        <c:grouping val="stacked"/>
        <c:varyColors val="0"/>
        <c:ser>
          <c:idx val="0"/>
          <c:order val="0"/>
          <c:tx>
            <c:v>Price (exc taxes)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ser>
          <c:idx val="1"/>
          <c:order val="1"/>
          <c:tx>
            <c:v>Tax component</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overlap val="100"/>
        <c:gapWidth val="10"/>
        <c:axId val="44848447"/>
        <c:axId val="982840"/>
      </c:barChart>
      <c:catAx>
        <c:axId val="448484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982840"/>
        <c:crosses val="autoZero"/>
        <c:auto val="1"/>
        <c:lblOffset val="100"/>
        <c:tickLblSkip val="1"/>
        <c:noMultiLvlLbl val="0"/>
      </c:catAx>
      <c:valAx>
        <c:axId val="98284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 per kWh</a:t>
                </a:r>
              </a:p>
            </c:rich>
          </c:tx>
          <c:layout>
            <c:manualLayout>
              <c:xMode val="factor"/>
              <c:yMode val="factor"/>
              <c:x val="-0.06425"/>
              <c:y val="0.018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4848447"/>
        <c:crossesAt val="1"/>
        <c:crossBetween val="between"/>
        <c:dispUnits/>
      </c:valAx>
      <c:spPr>
        <a:solidFill>
          <a:srgbClr val="FFFFFF"/>
        </a:solidFill>
        <a:ln w="3175">
          <a:noFill/>
        </a:ln>
      </c:spPr>
    </c:plotArea>
    <c:legend>
      <c:legendPos val="r"/>
      <c:layout>
        <c:manualLayout>
          <c:xMode val="edge"/>
          <c:yMode val="edge"/>
          <c:x val="0.35125"/>
          <c:y val="0.1495"/>
          <c:w val="0.1315"/>
          <c:h val="0.0747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2"/>
          <c:w val="0.944"/>
          <c:h val="0.95925"/>
        </c:manualLayout>
      </c:layout>
      <c:barChart>
        <c:barDir val="col"/>
        <c:grouping val="stacked"/>
        <c:varyColors val="0"/>
        <c:ser>
          <c:idx val="0"/>
          <c:order val="0"/>
          <c:tx>
            <c:strRef>
              <c:f>'Hide me please'!$B$669</c:f>
              <c:strCache>
                <c:ptCount val="1"/>
                <c:pt idx="0">
                  <c:v>Price (excl tax)</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please'!$A$670:$A$684</c:f>
              <c:strCache/>
            </c:strRef>
          </c:cat>
          <c:val>
            <c:numRef>
              <c:f>'Hide me please'!$B$670:$B$684</c:f>
              <c:numCache/>
            </c:numRef>
          </c:val>
        </c:ser>
        <c:ser>
          <c:idx val="1"/>
          <c:order val="1"/>
          <c:tx>
            <c:strRef>
              <c:f>'Hide me please'!$C$669</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please'!$A$670:$A$684</c:f>
              <c:strCache/>
            </c:strRef>
          </c:cat>
          <c:val>
            <c:numRef>
              <c:f>'Hide me please'!$C$670:$C$684</c:f>
              <c:numCache/>
            </c:numRef>
          </c:val>
        </c:ser>
        <c:overlap val="100"/>
        <c:gapWidth val="10"/>
        <c:axId val="23526845"/>
        <c:axId val="10415014"/>
      </c:barChart>
      <c:catAx>
        <c:axId val="235268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415014"/>
        <c:crosses val="autoZero"/>
        <c:auto val="1"/>
        <c:lblOffset val="100"/>
        <c:tickLblSkip val="1"/>
        <c:noMultiLvlLbl val="0"/>
      </c:catAx>
      <c:valAx>
        <c:axId val="10415014"/>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2"/>
              <c:y val="-0.033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23526845"/>
        <c:crossesAt val="1"/>
        <c:crossBetween val="between"/>
        <c:dispUnits/>
        <c:majorUnit val="1"/>
        <c:minorUnit val="0.5"/>
      </c:valAx>
      <c:spPr>
        <a:noFill/>
        <a:ln>
          <a:noFill/>
        </a:ln>
      </c:spPr>
    </c:plotArea>
    <c:legend>
      <c:legendPos val="r"/>
      <c:layout>
        <c:manualLayout>
          <c:xMode val="edge"/>
          <c:yMode val="edge"/>
          <c:x val="0.145"/>
          <c:y val="0.0265"/>
          <c:w val="0.27525"/>
          <c:h val="0.10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2001
</a:t>
            </a:r>
          </a:p>
        </c:rich>
      </c:tx>
      <c:layout>
        <c:manualLayout>
          <c:xMode val="factor"/>
          <c:yMode val="factor"/>
          <c:x val="-0.00425"/>
          <c:y val="0"/>
        </c:manualLayout>
      </c:layout>
      <c:spPr>
        <a:noFill/>
        <a:ln>
          <a:noFill/>
        </a:ln>
      </c:spPr>
    </c:title>
    <c:plotArea>
      <c:layout>
        <c:manualLayout>
          <c:xMode val="edge"/>
          <c:yMode val="edge"/>
          <c:x val="0.31675"/>
          <c:y val="0.08775"/>
          <c:w val="0.68325"/>
          <c:h val="0.91225"/>
        </c:manualLayout>
      </c:layout>
      <c:barChart>
        <c:barDir val="col"/>
        <c:grouping val="stacked"/>
        <c:varyColors val="0"/>
        <c:ser>
          <c:idx val="0"/>
          <c:order val="0"/>
          <c:tx>
            <c:v>Price (excl taxes)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ser>
          <c:idx val="1"/>
          <c:order val="1"/>
          <c:tx>
            <c:v>Tax component</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overlap val="100"/>
        <c:gapWidth val="10"/>
        <c:axId val="8845561"/>
        <c:axId val="12501186"/>
      </c:barChart>
      <c:catAx>
        <c:axId val="88455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2501186"/>
        <c:crosses val="autoZero"/>
        <c:auto val="1"/>
        <c:lblOffset val="100"/>
        <c:tickLblSkip val="1"/>
        <c:noMultiLvlLbl val="0"/>
      </c:catAx>
      <c:valAx>
        <c:axId val="1250118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 per kWh</a:t>
                </a:r>
              </a:p>
            </c:rich>
          </c:tx>
          <c:layout>
            <c:manualLayout>
              <c:xMode val="factor"/>
              <c:yMode val="factor"/>
              <c:x val="-0.01825"/>
              <c:y val="0.026"/>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845561"/>
        <c:crossesAt val="1"/>
        <c:crossBetween val="between"/>
        <c:dispUnits/>
      </c:valAx>
      <c:spPr>
        <a:solidFill>
          <a:srgbClr val="FFFFFF"/>
        </a:solidFill>
        <a:ln w="3175">
          <a:noFill/>
        </a:ln>
      </c:spPr>
    </c:plotArea>
    <c:legend>
      <c:legendPos val="r"/>
      <c:layout>
        <c:manualLayout>
          <c:xMode val="edge"/>
          <c:yMode val="edge"/>
          <c:x val="0.32425"/>
          <c:y val="0.11725"/>
          <c:w val="0.13375"/>
          <c:h val="0.0747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2002
</a:t>
            </a:r>
          </a:p>
        </c:rich>
      </c:tx>
      <c:layout>
        <c:manualLayout>
          <c:xMode val="factor"/>
          <c:yMode val="factor"/>
          <c:x val="-0.00425"/>
          <c:y val="0"/>
        </c:manualLayout>
      </c:layout>
      <c:spPr>
        <a:noFill/>
        <a:ln>
          <a:noFill/>
        </a:ln>
      </c:spPr>
    </c:title>
    <c:plotArea>
      <c:layout>
        <c:manualLayout>
          <c:xMode val="edge"/>
          <c:yMode val="edge"/>
          <c:x val="0.2835"/>
          <c:y val="0.113"/>
          <c:w val="0.7165"/>
          <c:h val="0.87"/>
        </c:manualLayout>
      </c:layout>
      <c:barChart>
        <c:barDir val="col"/>
        <c:grouping val="stacked"/>
        <c:varyColors val="0"/>
        <c:ser>
          <c:idx val="0"/>
          <c:order val="0"/>
          <c:tx>
            <c:v>Price (excl taxes)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ser>
          <c:idx val="1"/>
          <c:order val="1"/>
          <c:tx>
            <c:v>Tax component</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overlap val="100"/>
        <c:gapWidth val="10"/>
        <c:axId val="45401811"/>
        <c:axId val="5963116"/>
      </c:barChart>
      <c:catAx>
        <c:axId val="454018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50" b="0" i="0" u="none" baseline="0">
                <a:solidFill>
                  <a:srgbClr val="000000"/>
                </a:solidFill>
                <a:latin typeface="Arial"/>
                <a:ea typeface="Arial"/>
                <a:cs typeface="Arial"/>
              </a:defRPr>
            </a:pPr>
          </a:p>
        </c:txPr>
        <c:crossAx val="5963116"/>
        <c:crosses val="autoZero"/>
        <c:auto val="1"/>
        <c:lblOffset val="100"/>
        <c:tickLblSkip val="1"/>
        <c:noMultiLvlLbl val="0"/>
      </c:catAx>
      <c:valAx>
        <c:axId val="5963116"/>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pence per kWh</a:t>
                </a:r>
              </a:p>
            </c:rich>
          </c:tx>
          <c:layout>
            <c:manualLayout>
              <c:xMode val="factor"/>
              <c:yMode val="factor"/>
              <c:x val="-0.01775"/>
              <c:y val="0.024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45401811"/>
        <c:crossesAt val="1"/>
        <c:crossBetween val="between"/>
        <c:dispUnits/>
      </c:valAx>
      <c:spPr>
        <a:solidFill>
          <a:srgbClr val="FFFFFF"/>
        </a:solidFill>
        <a:ln w="3175">
          <a:noFill/>
        </a:ln>
      </c:spPr>
    </c:plotArea>
    <c:legend>
      <c:legendPos val="r"/>
      <c:layout>
        <c:manualLayout>
          <c:xMode val="edge"/>
          <c:yMode val="edge"/>
          <c:x val="0.29225"/>
          <c:y val="0.13925"/>
          <c:w val="0.13375"/>
          <c:h val="0.0747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2003
</a:t>
            </a:r>
          </a:p>
        </c:rich>
      </c:tx>
      <c:layout>
        <c:manualLayout>
          <c:xMode val="factor"/>
          <c:yMode val="factor"/>
          <c:x val="-0.00425"/>
          <c:y val="0"/>
        </c:manualLayout>
      </c:layout>
      <c:spPr>
        <a:noFill/>
        <a:ln>
          <a:noFill/>
        </a:ln>
      </c:spPr>
    </c:title>
    <c:plotArea>
      <c:layout>
        <c:manualLayout>
          <c:xMode val="edge"/>
          <c:yMode val="edge"/>
          <c:x val="0.1915"/>
          <c:y val="0.09025"/>
          <c:w val="0.8085"/>
          <c:h val="0.90975"/>
        </c:manualLayout>
      </c:layout>
      <c:barChart>
        <c:barDir val="col"/>
        <c:grouping val="stacked"/>
        <c:varyColors val="0"/>
        <c:ser>
          <c:idx val="0"/>
          <c:order val="0"/>
          <c:tx>
            <c:v>Price (excl taxes)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ser>
          <c:idx val="1"/>
          <c:order val="1"/>
          <c:tx>
            <c:v>Tax component</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overlap val="100"/>
        <c:gapWidth val="10"/>
        <c:axId val="53668045"/>
        <c:axId val="13250358"/>
      </c:barChart>
      <c:catAx>
        <c:axId val="536680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3250358"/>
        <c:crosses val="autoZero"/>
        <c:auto val="1"/>
        <c:lblOffset val="100"/>
        <c:tickLblSkip val="1"/>
        <c:noMultiLvlLbl val="0"/>
      </c:catAx>
      <c:valAx>
        <c:axId val="13250358"/>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 per kWh</a:t>
                </a:r>
              </a:p>
            </c:rich>
          </c:tx>
          <c:layout>
            <c:manualLayout>
              <c:xMode val="factor"/>
              <c:yMode val="factor"/>
              <c:x val="-0.01775"/>
              <c:y val="0.026"/>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3668045"/>
        <c:crossesAt val="1"/>
        <c:crossBetween val="between"/>
        <c:dispUnits/>
      </c:valAx>
      <c:spPr>
        <a:solidFill>
          <a:srgbClr val="FFFFFF"/>
        </a:solidFill>
        <a:ln w="3175">
          <a:noFill/>
        </a:ln>
      </c:spPr>
    </c:plotArea>
    <c:legend>
      <c:legendPos val="r"/>
      <c:layout>
        <c:manualLayout>
          <c:xMode val="edge"/>
          <c:yMode val="edge"/>
          <c:x val="0.25175"/>
          <c:y val="0.1165"/>
          <c:w val="0.13375"/>
          <c:h val="0.0742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2004
</a:t>
            </a:r>
          </a:p>
        </c:rich>
      </c:tx>
      <c:layout>
        <c:manualLayout>
          <c:xMode val="factor"/>
          <c:yMode val="factor"/>
          <c:x val="-0.00425"/>
          <c:y val="0"/>
        </c:manualLayout>
      </c:layout>
      <c:spPr>
        <a:noFill/>
        <a:ln>
          <a:noFill/>
        </a:ln>
      </c:spPr>
    </c:title>
    <c:plotArea>
      <c:layout>
        <c:manualLayout>
          <c:xMode val="edge"/>
          <c:yMode val="edge"/>
          <c:x val="0.12575"/>
          <c:y val="0.0465"/>
          <c:w val="0.857"/>
          <c:h val="0.94325"/>
        </c:manualLayout>
      </c:layout>
      <c:barChart>
        <c:barDir val="col"/>
        <c:grouping val="stacked"/>
        <c:varyColors val="0"/>
        <c:ser>
          <c:idx val="0"/>
          <c:order val="0"/>
          <c:tx>
            <c:strRef>
              <c:f>'Hide me please'!#REF!</c:f>
              <c:strCache>
                <c:ptCount val="1"/>
                <c:pt idx="0">
                  <c:v>#REF!</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ser>
          <c:idx val="1"/>
          <c:order val="1"/>
          <c:tx>
            <c:strRef>
              <c:f>'Hide me please'!#REF!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please'!#REF!</c:f>
            </c:strRef>
          </c:cat>
          <c:val>
            <c:numRef>
              <c:f>'Hide me please'!#REF!</c:f>
            </c:numRef>
          </c:val>
        </c:ser>
        <c:overlap val="100"/>
        <c:gapWidth val="10"/>
        <c:axId val="52144359"/>
        <c:axId val="66646048"/>
      </c:barChart>
      <c:catAx>
        <c:axId val="521443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6646048"/>
        <c:crosses val="autoZero"/>
        <c:auto val="1"/>
        <c:lblOffset val="100"/>
        <c:tickLblSkip val="1"/>
        <c:noMultiLvlLbl val="0"/>
      </c:catAx>
      <c:valAx>
        <c:axId val="66646048"/>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 per kWh</a:t>
                </a:r>
              </a:p>
            </c:rich>
          </c:tx>
          <c:layout>
            <c:manualLayout>
              <c:xMode val="factor"/>
              <c:yMode val="factor"/>
              <c:x val="-0.017"/>
              <c:y val="0.030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144359"/>
        <c:crossesAt val="1"/>
        <c:crossBetween val="between"/>
        <c:dispUnits/>
      </c:valAx>
      <c:spPr>
        <a:solidFill>
          <a:srgbClr val="FFFFFF"/>
        </a:solidFill>
        <a:ln w="3175">
          <a:noFill/>
        </a:ln>
      </c:spPr>
    </c:plotArea>
    <c:legend>
      <c:legendPos val="r"/>
      <c:layout>
        <c:manualLayout>
          <c:xMode val="edge"/>
          <c:yMode val="edge"/>
          <c:x val="0.1565"/>
          <c:y val="0.098"/>
          <c:w val="0.12325"/>
          <c:h val="0.0742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2006
</a:t>
            </a:r>
          </a:p>
        </c:rich>
      </c:tx>
      <c:layout>
        <c:manualLayout>
          <c:xMode val="factor"/>
          <c:yMode val="factor"/>
          <c:x val="-0.00425"/>
          <c:y val="0"/>
        </c:manualLayout>
      </c:layout>
      <c:spPr>
        <a:noFill/>
        <a:ln>
          <a:noFill/>
        </a:ln>
      </c:spPr>
    </c:title>
    <c:plotArea>
      <c:layout>
        <c:manualLayout>
          <c:xMode val="edge"/>
          <c:yMode val="edge"/>
          <c:x val="0.0895"/>
          <c:y val="0.0465"/>
          <c:w val="0.89325"/>
          <c:h val="0.94975"/>
        </c:manualLayout>
      </c:layout>
      <c:barChart>
        <c:barDir val="col"/>
        <c:grouping val="stacked"/>
        <c:varyColors val="0"/>
        <c:ser>
          <c:idx val="0"/>
          <c:order val="0"/>
          <c:tx>
            <c:strRef>
              <c:f>'Hide me please'!$B$3</c:f>
              <c:strCache>
                <c:ptCount val="1"/>
                <c:pt idx="0">
                  <c:v>Price (excl tax)</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please'!$A$4:$A$20</c:f>
            </c:strRef>
          </c:cat>
          <c:val>
            <c:numRef>
              <c:f>'Hide me please'!$B$4:$B$20</c:f>
            </c:numRef>
          </c:val>
        </c:ser>
        <c:ser>
          <c:idx val="1"/>
          <c:order val="1"/>
          <c:tx>
            <c:strRef>
              <c:f>'Hide me please'!$C$3</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please'!$A$4:$A$20</c:f>
            </c:strRef>
          </c:cat>
          <c:val>
            <c:numRef>
              <c:f>'Hide me please'!$C$4:$C$20</c:f>
            </c:numRef>
          </c:val>
        </c:ser>
        <c:overlap val="100"/>
        <c:gapWidth val="10"/>
        <c:axId val="62943521"/>
        <c:axId val="29620778"/>
      </c:barChart>
      <c:catAx>
        <c:axId val="6294352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9620778"/>
        <c:crosses val="autoZero"/>
        <c:auto val="1"/>
        <c:lblOffset val="100"/>
        <c:tickLblSkip val="1"/>
        <c:noMultiLvlLbl val="0"/>
      </c:catAx>
      <c:valAx>
        <c:axId val="29620778"/>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 per kWh</a:t>
                </a:r>
              </a:p>
            </c:rich>
          </c:tx>
          <c:layout>
            <c:manualLayout>
              <c:xMode val="factor"/>
              <c:yMode val="factor"/>
              <c:x val="-0.017"/>
              <c:y val="0.0302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2943521"/>
        <c:crossesAt val="1"/>
        <c:crossBetween val="between"/>
        <c:dispUnits/>
      </c:valAx>
      <c:spPr>
        <a:solidFill>
          <a:srgbClr val="FFFFFF"/>
        </a:solidFill>
        <a:ln w="3175">
          <a:noFill/>
        </a:ln>
      </c:spPr>
    </c:plotArea>
    <c:legend>
      <c:legendPos val="r"/>
      <c:layout>
        <c:manualLayout>
          <c:xMode val="edge"/>
          <c:yMode val="edge"/>
          <c:x val="0.13875"/>
          <c:y val="0.098"/>
          <c:w val="0.12325"/>
          <c:h val="0.0742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sng" baseline="0">
                <a:solidFill>
                  <a:srgbClr val="000000"/>
                </a:solidFill>
                <a:latin typeface="Arial"/>
                <a:ea typeface="Arial"/>
                <a:cs typeface="Arial"/>
              </a:rPr>
              <a:t>Average EU and G7 Domestic Gas Prices in 2007
</a:t>
            </a:r>
          </a:p>
        </c:rich>
      </c:tx>
      <c:layout>
        <c:manualLayout>
          <c:xMode val="factor"/>
          <c:yMode val="factor"/>
          <c:x val="-0.00425"/>
          <c:y val="0"/>
        </c:manualLayout>
      </c:layout>
      <c:spPr>
        <a:noFill/>
        <a:ln>
          <a:noFill/>
        </a:ln>
      </c:spPr>
    </c:title>
    <c:plotArea>
      <c:layout>
        <c:manualLayout>
          <c:xMode val="edge"/>
          <c:yMode val="edge"/>
          <c:x val="0.05325"/>
          <c:y val="0.0465"/>
          <c:w val="0.9295"/>
          <c:h val="0.94975"/>
        </c:manualLayout>
      </c:layout>
      <c:barChart>
        <c:barDir val="col"/>
        <c:grouping val="stacked"/>
        <c:varyColors val="0"/>
        <c:ser>
          <c:idx val="0"/>
          <c:order val="0"/>
          <c:tx>
            <c:strRef>
              <c:f>'Hide me please'!$B$139</c:f>
              <c:strCache>
                <c:ptCount val="1"/>
                <c:pt idx="0">
                  <c:v>Price (excl tax)</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please'!$A$140:$A$156</c:f>
            </c:strRef>
          </c:cat>
          <c:val>
            <c:numRef>
              <c:f>'Hide me please'!$B$140:$B$156</c:f>
            </c:numRef>
          </c:val>
        </c:ser>
        <c:ser>
          <c:idx val="1"/>
          <c:order val="1"/>
          <c:tx>
            <c:strRef>
              <c:f>'Hide me please'!$C$139</c:f>
              <c:strCache>
                <c:ptCount val="1"/>
                <c:pt idx="0">
                  <c:v>Tax component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'Hide me please'!$A$140:$A$156</c:f>
            </c:strRef>
          </c:cat>
          <c:val>
            <c:numRef>
              <c:f>'Hide me please'!$C$140:$C$156</c:f>
            </c:numRef>
          </c:val>
        </c:ser>
        <c:overlap val="100"/>
        <c:gapWidth val="10"/>
        <c:axId val="65260411"/>
        <c:axId val="50472788"/>
      </c:barChart>
      <c:catAx>
        <c:axId val="652604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0472788"/>
        <c:crosses val="autoZero"/>
        <c:auto val="1"/>
        <c:lblOffset val="100"/>
        <c:tickLblSkip val="1"/>
        <c:noMultiLvlLbl val="0"/>
      </c:catAx>
      <c:valAx>
        <c:axId val="50472788"/>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 per kWh</a:t>
                </a:r>
              </a:p>
            </c:rich>
          </c:tx>
          <c:layout>
            <c:manualLayout>
              <c:xMode val="factor"/>
              <c:yMode val="factor"/>
              <c:x val="-0.008"/>
              <c:y val="0.0252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260411"/>
        <c:crossesAt val="1"/>
        <c:crossBetween val="between"/>
        <c:dispUnits/>
      </c:valAx>
      <c:spPr>
        <a:solidFill>
          <a:srgbClr val="FFFFFF"/>
        </a:solidFill>
        <a:ln w="3175">
          <a:noFill/>
        </a:ln>
      </c:spPr>
    </c:plotArea>
    <c:legend>
      <c:legendPos val="r"/>
      <c:layout>
        <c:manualLayout>
          <c:xMode val="edge"/>
          <c:yMode val="edge"/>
          <c:x val="0.09125"/>
          <c:y val="0.0575"/>
          <c:w val="0.12325"/>
          <c:h val="0.07425"/>
        </c:manualLayout>
      </c:layout>
      <c:overlay val="0"/>
      <c:spPr>
        <a:solidFill>
          <a:srgbClr val="FFFFFF"/>
        </a:solidFill>
        <a:ln w="3175">
          <a:no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87"/>
  </sheetViews>
  <pageMargins left="0.7480314960629921" right="0.7480314960629921" top="0.984251968503937" bottom="0.984251968503937" header="0.5118110236220472" footer="0.5118110236220472"/>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480314960629921" right="0.7480314960629921" top="0.984251968503937" bottom="0.984251968503937" header="0.5118110236220472" footer="0.5118110236220472"/>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480314960629921" right="0.7480314960629921" top="0.984251968503937" bottom="0.984251968503937" header="0.5118110236220472" footer="0.5118110236220472"/>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480314960629921" right="0.7480314960629921" top="0.984251968503937" bottom="0.984251968503937" header="0.5118110236220472" footer="0.5118110236220472"/>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480314960629921" right="0.7480314960629921" top="0.984251968503937" bottom="0.984251968503937" header="0.5118110236220472" footer="0.5118110236220472"/>
  <pageSetup horizontalDpi="300" verticalDpi="3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chart" Target="/xl/charts/chart20.xml" /><Relationship Id="rId10" Type="http://schemas.openxmlformats.org/officeDocument/2006/relationships/chart" Target="/xl/charts/chart21.xml" /><Relationship Id="rId11" Type="http://schemas.openxmlformats.org/officeDocument/2006/relationships/chart" Target="/xl/charts/chart22.xml" /><Relationship Id="rId12" Type="http://schemas.openxmlformats.org/officeDocument/2006/relationships/chart" Target="/xl/charts/chart23.xml" /><Relationship Id="rId13" Type="http://schemas.openxmlformats.org/officeDocument/2006/relationships/chart" Target="/xl/charts/chart24.xml" /><Relationship Id="rId14" Type="http://schemas.openxmlformats.org/officeDocument/2006/relationships/chart" Target="/xl/charts/chart25.xml" /><Relationship Id="rId15" Type="http://schemas.openxmlformats.org/officeDocument/2006/relationships/chart" Target="/xl/charts/chart26.xml" /><Relationship Id="rId16" Type="http://schemas.openxmlformats.org/officeDocument/2006/relationships/chart" Target="/xl/charts/chart27.xml" /><Relationship Id="rId17" Type="http://schemas.openxmlformats.org/officeDocument/2006/relationships/chart" Target="/xl/charts/chart28.xml" /><Relationship Id="rId18" Type="http://schemas.openxmlformats.org/officeDocument/2006/relationships/chart" Target="/xl/charts/chart29.xml" /><Relationship Id="rId19" Type="http://schemas.openxmlformats.org/officeDocument/2006/relationships/chart" Target="/xl/charts/chart3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xdr:row>
      <xdr:rowOff>0</xdr:rowOff>
    </xdr:from>
    <xdr:ext cx="5686425" cy="1657350"/>
    <xdr:sp>
      <xdr:nvSpPr>
        <xdr:cNvPr id="1" name="Text Box 1"/>
        <xdr:cNvSpPr txBox="1">
          <a:spLocks noChangeArrowheads="1"/>
        </xdr:cNvSpPr>
      </xdr:nvSpPr>
      <xdr:spPr>
        <a:xfrm>
          <a:off x="19050" y="723900"/>
          <a:ext cx="5686425" cy="16573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In 2011, average UK domestic gas prices, including taxes where not refunded, were the second lowest in the EU15, third lowest in the G7, and were 26.4 per cent lower than the EU15 and G7 median.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Prices in the UK excluding taxes were the third lowest in the EU15, fourth highest in the G7, and were 7.4 per cent lower than the EU15 and G7 median.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Prices relative to the median for some countries have been estimated.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0.7475</cdr:y>
    </cdr:from>
    <cdr:to>
      <cdr:x>0.99725</cdr:x>
      <cdr:y>0.74825</cdr:y>
    </cdr:to>
    <cdr:sp>
      <cdr:nvSpPr>
        <cdr:cNvPr id="1" name="Line 1"/>
        <cdr:cNvSpPr>
          <a:spLocks/>
        </cdr:cNvSpPr>
      </cdr:nvSpPr>
      <cdr:spPr>
        <a:xfrm>
          <a:off x="2886075" y="4257675"/>
          <a:ext cx="6372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0.3265</cdr:x>
      <cdr:y>0.67075</cdr:y>
    </cdr:from>
    <cdr:to>
      <cdr:x>0.61675</cdr:x>
      <cdr:y>0.72275</cdr:y>
    </cdr:to>
    <cdr:sp>
      <cdr:nvSpPr>
        <cdr:cNvPr id="2" name="Text Box 2"/>
        <cdr:cNvSpPr txBox="1">
          <a:spLocks noChangeArrowheads="1"/>
        </cdr:cNvSpPr>
      </cdr:nvSpPr>
      <cdr:spPr>
        <a:xfrm>
          <a:off x="3028950" y="3819525"/>
          <a:ext cx="2695575" cy="295275"/>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0.28475</cdr:x>
      <cdr:y>0.71275</cdr:y>
    </cdr:from>
    <cdr:to>
      <cdr:x>0.9965</cdr:x>
      <cdr:y>0.7135</cdr:y>
    </cdr:to>
    <cdr:sp>
      <cdr:nvSpPr>
        <cdr:cNvPr id="1" name="Line 1"/>
        <cdr:cNvSpPr>
          <a:spLocks/>
        </cdr:cNvSpPr>
      </cdr:nvSpPr>
      <cdr:spPr>
        <a:xfrm flipV="1">
          <a:off x="2638425" y="4057650"/>
          <a:ext cx="6610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0.28975</cdr:x>
      <cdr:y>0.64225</cdr:y>
    </cdr:from>
    <cdr:to>
      <cdr:x>0.57825</cdr:x>
      <cdr:y>0.6935</cdr:y>
    </cdr:to>
    <cdr:sp>
      <cdr:nvSpPr>
        <cdr:cNvPr id="2" name="Text Box 2"/>
        <cdr:cNvSpPr txBox="1">
          <a:spLocks noChangeArrowheads="1"/>
        </cdr:cNvSpPr>
      </cdr:nvSpPr>
      <cdr:spPr>
        <a:xfrm>
          <a:off x="2686050" y="3657600"/>
          <a:ext cx="2676525" cy="295275"/>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0.19175</cdr:x>
      <cdr:y>0.5775</cdr:y>
    </cdr:from>
    <cdr:to>
      <cdr:x>0.996</cdr:x>
      <cdr:y>0.5775</cdr:y>
    </cdr:to>
    <cdr:sp>
      <cdr:nvSpPr>
        <cdr:cNvPr id="1" name="Line 1"/>
        <cdr:cNvSpPr>
          <a:spLocks/>
        </cdr:cNvSpPr>
      </cdr:nvSpPr>
      <cdr:spPr>
        <a:xfrm flipV="1">
          <a:off x="1771650" y="3305175"/>
          <a:ext cx="7467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0.2265</cdr:x>
      <cdr:y>0.4975</cdr:y>
    </cdr:from>
    <cdr:to>
      <cdr:x>0.52075</cdr:x>
      <cdr:y>0.54925</cdr:y>
    </cdr:to>
    <cdr:sp>
      <cdr:nvSpPr>
        <cdr:cNvPr id="2" name="Text Box 2"/>
        <cdr:cNvSpPr txBox="1">
          <a:spLocks noChangeArrowheads="1"/>
        </cdr:cNvSpPr>
      </cdr:nvSpPr>
      <cdr:spPr>
        <a:xfrm>
          <a:off x="2095500" y="2847975"/>
          <a:ext cx="2733675" cy="295275"/>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0.64575</cdr:y>
    </cdr:from>
    <cdr:to>
      <cdr:x>0.99125</cdr:x>
      <cdr:y>0.64675</cdr:y>
    </cdr:to>
    <cdr:sp>
      <cdr:nvSpPr>
        <cdr:cNvPr id="1" name="Line 1"/>
        <cdr:cNvSpPr>
          <a:spLocks/>
        </cdr:cNvSpPr>
      </cdr:nvSpPr>
      <cdr:spPr>
        <a:xfrm flipV="1">
          <a:off x="1104900" y="3695700"/>
          <a:ext cx="809625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0.59775</cdr:y>
    </cdr:from>
    <cdr:to>
      <cdr:x>0.3835</cdr:x>
      <cdr:y>0.63825</cdr:y>
    </cdr:to>
    <cdr:sp>
      <cdr:nvSpPr>
        <cdr:cNvPr id="2" name="Text Box 2"/>
        <cdr:cNvSpPr txBox="1">
          <a:spLocks noChangeArrowheads="1"/>
        </cdr:cNvSpPr>
      </cdr:nvSpPr>
      <cdr:spPr>
        <a:xfrm>
          <a:off x="1257300" y="3419475"/>
          <a:ext cx="2305050" cy="22860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0.51525</cdr:y>
    </cdr:from>
    <cdr:to>
      <cdr:x>0.97875</cdr:x>
      <cdr:y>0.51525</cdr:y>
    </cdr:to>
    <cdr:sp>
      <cdr:nvSpPr>
        <cdr:cNvPr id="1" name="Line 1"/>
        <cdr:cNvSpPr>
          <a:spLocks/>
        </cdr:cNvSpPr>
      </cdr:nvSpPr>
      <cdr:spPr>
        <a:xfrm>
          <a:off x="828675" y="2952750"/>
          <a:ext cx="825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cdr:x>
      <cdr:y>0.43825</cdr:y>
    </cdr:from>
    <cdr:to>
      <cdr:x>0.35875</cdr:x>
      <cdr:y>0.483</cdr:y>
    </cdr:to>
    <cdr:sp>
      <cdr:nvSpPr>
        <cdr:cNvPr id="2" name="Text Box 2"/>
        <cdr:cNvSpPr txBox="1">
          <a:spLocks noChangeArrowheads="1"/>
        </cdr:cNvSpPr>
      </cdr:nvSpPr>
      <cdr:spPr>
        <a:xfrm>
          <a:off x="828675" y="2505075"/>
          <a:ext cx="2495550" cy="257175"/>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152400</xdr:rowOff>
    </xdr:from>
    <xdr:to>
      <xdr:col>12</xdr:col>
      <xdr:colOff>76200</xdr:colOff>
      <xdr:row>66</xdr:row>
      <xdr:rowOff>9525</xdr:rowOff>
    </xdr:to>
    <xdr:sp>
      <xdr:nvSpPr>
        <xdr:cNvPr id="1" name="Text Box 1"/>
        <xdr:cNvSpPr txBox="1">
          <a:spLocks noChangeArrowheads="1"/>
        </xdr:cNvSpPr>
      </xdr:nvSpPr>
      <xdr:spPr>
        <a:xfrm>
          <a:off x="38100" y="7791450"/>
          <a:ext cx="5591175" cy="16478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Prices converted to pounds sterling using annual average exchange rates.
</a:t>
          </a:r>
          <a:r>
            <a:rPr lang="en-US" cap="none" sz="900" b="0" i="0" u="none" baseline="0">
              <a:solidFill>
                <a:srgbClr val="000000"/>
              </a:solidFill>
              <a:latin typeface="Arial"/>
              <a:ea typeface="Arial"/>
              <a:cs typeface="Arial"/>
            </a:rPr>
            <a:t>(2)  Prices include all taxes where not refundable on purchase.
</a:t>
          </a:r>
          <a:r>
            <a:rPr lang="en-US" cap="none" sz="900" b="0" i="0" u="none" baseline="0">
              <a:solidFill>
                <a:srgbClr val="000000"/>
              </a:solidFill>
              <a:latin typeface="Arial"/>
              <a:ea typeface="Arial"/>
              <a:cs typeface="Arial"/>
            </a:rPr>
            <a:t>(3)  Prices for Finland are for district heating not central heating as is the case in other countries.
</a:t>
          </a:r>
          <a:r>
            <a:rPr lang="en-US" cap="none" sz="900" b="0" i="0" u="none" baseline="0">
              <a:solidFill>
                <a:srgbClr val="000000"/>
              </a:solidFill>
              <a:latin typeface="Arial"/>
              <a:ea typeface="Arial"/>
              <a:cs typeface="Arial"/>
            </a:rPr>
            <a:t>(4)  Prices excluding taxes have been estimated using a weighted average of general sales taxes and fuel
</a:t>
          </a:r>
          <a:r>
            <a:rPr lang="en-US" cap="none" sz="900" b="0" i="0" u="none" baseline="0">
              <a:solidFill>
                <a:srgbClr val="000000"/>
              </a:solidFill>
              <a:latin typeface="Arial"/>
              <a:ea typeface="Arial"/>
              <a:cs typeface="Arial"/>
            </a:rPr>
            <a:t>        taxes levied by individual states.
</a:t>
          </a:r>
          <a:r>
            <a:rPr lang="en-US" cap="none" sz="900" b="0" i="0" u="none" baseline="0">
              <a:solidFill>
                <a:srgbClr val="000000"/>
              </a:solidFill>
              <a:latin typeface="Arial"/>
              <a:ea typeface="Arial"/>
              <a:cs typeface="Arial"/>
            </a:rPr>
            <a:t>(5)  As</a:t>
          </a:r>
          <a:r>
            <a:rPr lang="en-US" cap="none" sz="900" b="0" i="0" u="none" baseline="0">
              <a:solidFill>
                <a:srgbClr val="000000"/>
              </a:solidFill>
              <a:latin typeface="Arial"/>
              <a:ea typeface="Arial"/>
              <a:cs typeface="Arial"/>
            </a:rPr>
            <a:t> of 2011 data will no longer  be available for these countries.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Data unavailable.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DECC estimates that the price is likely to exceed the relevant median. 
</a:t>
          </a:r>
          <a:r>
            <a:rPr lang="en-US" cap="none" sz="900" b="0" i="0" u="none" baseline="0">
              <a:solidFill>
                <a:srgbClr val="000000"/>
              </a:solidFill>
              <a:latin typeface="Arial"/>
              <a:ea typeface="Arial"/>
              <a:cs typeface="Arial"/>
            </a:rPr>
            <a:t>+/- DECC</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estimates that the price is likely to be around the relevant median.
</a:t>
          </a:r>
          <a:r>
            <a:rPr lang="en-US" cap="none" sz="900" b="0" i="0" u="none" baseline="0">
              <a:solidFill>
                <a:srgbClr val="000000"/>
              </a:solidFill>
              <a:latin typeface="Arial"/>
              <a:ea typeface="Arial"/>
              <a:cs typeface="Arial"/>
            </a:rPr>
            <a:t>-    DECC estimates that the price is likely to be below the relevant median. 
</a:t>
          </a:r>
          <a:r>
            <a:rPr lang="en-US" cap="none" sz="900" b="0" i="0" u="none" baseline="0">
              <a:solidFill>
                <a:srgbClr val="000000"/>
              </a:solidFill>
              <a:latin typeface="Arial"/>
              <a:ea typeface="Arial"/>
              <a:cs typeface="Arial"/>
            </a:rPr>
            <a:t>The relevant median is the EU15/G7 median for EU15/G7</a:t>
          </a:r>
          <a:r>
            <a:rPr lang="en-US" cap="none" sz="900" b="0" i="0" u="none" baseline="0">
              <a:solidFill>
                <a:srgbClr val="000000"/>
              </a:solidFill>
              <a:latin typeface="Arial"/>
              <a:ea typeface="Arial"/>
              <a:cs typeface="Arial"/>
            </a:rPr>
            <a:t> data</a:t>
          </a:r>
          <a:r>
            <a:rPr lang="en-US" cap="none" sz="900" b="0" i="0" u="none" baseline="0">
              <a:solidFill>
                <a:srgbClr val="000000"/>
              </a:solidFill>
              <a:latin typeface="Arial"/>
              <a:ea typeface="Arial"/>
              <a:cs typeface="Arial"/>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0.3595</cdr:y>
    </cdr:from>
    <cdr:to>
      <cdr:x>0.9785</cdr:x>
      <cdr:y>0.3595</cdr:y>
    </cdr:to>
    <cdr:sp>
      <cdr:nvSpPr>
        <cdr:cNvPr id="1" name="Line 1"/>
        <cdr:cNvSpPr>
          <a:spLocks/>
        </cdr:cNvSpPr>
      </cdr:nvSpPr>
      <cdr:spPr>
        <a:xfrm>
          <a:off x="495300" y="2057400"/>
          <a:ext cx="8591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0.24175</cdr:y>
    </cdr:from>
    <cdr:to>
      <cdr:x>0.431</cdr:x>
      <cdr:y>0.312</cdr:y>
    </cdr:to>
    <cdr:sp>
      <cdr:nvSpPr>
        <cdr:cNvPr id="2" name="Text Box 2"/>
        <cdr:cNvSpPr txBox="1">
          <a:spLocks noChangeArrowheads="1"/>
        </cdr:cNvSpPr>
      </cdr:nvSpPr>
      <cdr:spPr>
        <a:xfrm>
          <a:off x="542925" y="1381125"/>
          <a:ext cx="3448050" cy="40005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cdr:x>
      <cdr:y>0.33625</cdr:y>
    </cdr:from>
    <cdr:to>
      <cdr:x>0.964</cdr:x>
      <cdr:y>0.33625</cdr:y>
    </cdr:to>
    <cdr:sp>
      <cdr:nvSpPr>
        <cdr:cNvPr id="1" name="Line 1"/>
        <cdr:cNvSpPr>
          <a:spLocks/>
        </cdr:cNvSpPr>
      </cdr:nvSpPr>
      <cdr:spPr>
        <a:xfrm>
          <a:off x="571500" y="1924050"/>
          <a:ext cx="83724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0.07125</cdr:x>
      <cdr:y>0.2775</cdr:y>
    </cdr:from>
    <cdr:to>
      <cdr:x>0.43625</cdr:x>
      <cdr:y>0.31875</cdr:y>
    </cdr:to>
    <cdr:sp>
      <cdr:nvSpPr>
        <cdr:cNvPr id="2" name="Text Box 2"/>
        <cdr:cNvSpPr txBox="1">
          <a:spLocks noChangeArrowheads="1"/>
        </cdr:cNvSpPr>
      </cdr:nvSpPr>
      <cdr:spPr>
        <a:xfrm>
          <a:off x="657225" y="1590675"/>
          <a:ext cx="3390900" cy="238125"/>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0.34125</cdr:y>
    </cdr:from>
    <cdr:to>
      <cdr:x>0.55</cdr:x>
      <cdr:y>0.37775</cdr:y>
    </cdr:to>
    <cdr:sp>
      <cdr:nvSpPr>
        <cdr:cNvPr id="1" name="Text Box 1"/>
        <cdr:cNvSpPr txBox="1">
          <a:spLocks noChangeArrowheads="1"/>
        </cdr:cNvSpPr>
      </cdr:nvSpPr>
      <cdr:spPr>
        <a:xfrm>
          <a:off x="647700" y="2095500"/>
          <a:ext cx="448627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0.06075</cdr:x>
      <cdr:y>0.37825</cdr:y>
    </cdr:from>
    <cdr:to>
      <cdr:x>0.94525</cdr:x>
      <cdr:y>0.379</cdr:y>
    </cdr:to>
    <cdr:sp>
      <cdr:nvSpPr>
        <cdr:cNvPr id="2" name="Straight Connector 4"/>
        <cdr:cNvSpPr>
          <a:spLocks/>
        </cdr:cNvSpPr>
      </cdr:nvSpPr>
      <cdr:spPr>
        <a:xfrm>
          <a:off x="561975" y="2314575"/>
          <a:ext cx="8267700" cy="0"/>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0.20575</cdr:x>
      <cdr:y>0.03275</cdr:y>
    </cdr:from>
    <cdr:to>
      <cdr:x>0.8645</cdr:x>
      <cdr:y>0.10525</cdr:y>
    </cdr:to>
    <cdr:sp>
      <cdr:nvSpPr>
        <cdr:cNvPr id="3" name="TextBox 7"/>
        <cdr:cNvSpPr txBox="1">
          <a:spLocks noChangeArrowheads="1"/>
        </cdr:cNvSpPr>
      </cdr:nvSpPr>
      <cdr:spPr>
        <a:xfrm>
          <a:off x="1914525" y="200025"/>
          <a:ext cx="6153150" cy="447675"/>
        </a:xfrm>
        <a:prstGeom prst="rect">
          <a:avLst/>
        </a:prstGeom>
        <a:noFill/>
        <a:ln w="9525" cmpd="sng">
          <a:noFill/>
        </a:ln>
      </cdr:spPr>
      <cdr:txBody>
        <a:bodyPr vertOverflow="clip" wrap="square"/>
        <a:p>
          <a:pPr algn="l">
            <a:defRPr/>
          </a:pPr>
          <a:r>
            <a:rPr lang="en-US" cap="none" sz="1600" b="1" i="0" u="sng" baseline="0">
              <a:solidFill>
                <a:srgbClr val="000000"/>
              </a:solidFill>
              <a:latin typeface="Arial"/>
              <a:ea typeface="Arial"/>
              <a:cs typeface="Arial"/>
            </a:rPr>
            <a:t>Average EU and G7 Domestic Gas Prices in 2009</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44025" cy="6143625"/>
    <xdr:graphicFrame>
      <xdr:nvGraphicFramePr>
        <xdr:cNvPr id="1" name="Shape 1025"/>
        <xdr:cNvGraphicFramePr/>
      </xdr:nvGraphicFramePr>
      <xdr:xfrm>
        <a:off x="0" y="0"/>
        <a:ext cx="9344025" cy="614362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0.06225</cdr:x>
      <cdr:y>0.751</cdr:y>
    </cdr:from>
    <cdr:to>
      <cdr:x>0.646</cdr:x>
      <cdr:y>1</cdr:y>
    </cdr:to>
    <cdr:sp>
      <cdr:nvSpPr>
        <cdr:cNvPr id="1" name="Text Box 1"/>
        <cdr:cNvSpPr txBox="1">
          <a:spLocks noChangeArrowheads="1"/>
        </cdr:cNvSpPr>
      </cdr:nvSpPr>
      <cdr:spPr>
        <a:xfrm>
          <a:off x="219075" y="0"/>
          <a:ext cx="208597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0.046</cdr:x>
      <cdr:y>1</cdr:y>
    </cdr:from>
    <cdr:to>
      <cdr:x>0.978</cdr:x>
      <cdr:y>1</cdr:y>
    </cdr:to>
    <cdr:sp>
      <cdr:nvSpPr>
        <cdr:cNvPr id="2" name="Line 2"/>
        <cdr:cNvSpPr>
          <a:spLocks/>
        </cdr:cNvSpPr>
      </cdr:nvSpPr>
      <cdr:spPr>
        <a:xfrm flipV="1">
          <a:off x="161925" y="0"/>
          <a:ext cx="3333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cdr:x>
      <cdr:y>0.741</cdr:y>
    </cdr:from>
    <cdr:to>
      <cdr:x>0.6295</cdr:x>
      <cdr:y>1</cdr:y>
    </cdr:to>
    <cdr:sp>
      <cdr:nvSpPr>
        <cdr:cNvPr id="1" name="Text Box 1"/>
        <cdr:cNvSpPr txBox="1">
          <a:spLocks noChangeArrowheads="1"/>
        </cdr:cNvSpPr>
      </cdr:nvSpPr>
      <cdr:spPr>
        <a:xfrm>
          <a:off x="161925" y="0"/>
          <a:ext cx="2095500"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0.046</cdr:x>
      <cdr:y>1</cdr:y>
    </cdr:from>
    <cdr:to>
      <cdr:x>0.97825</cdr:x>
      <cdr:y>1</cdr:y>
    </cdr:to>
    <cdr:sp>
      <cdr:nvSpPr>
        <cdr:cNvPr id="2" name="Line 2"/>
        <cdr:cNvSpPr>
          <a:spLocks/>
        </cdr:cNvSpPr>
      </cdr:nvSpPr>
      <cdr:spPr>
        <a:xfrm flipV="1">
          <a:off x="161925" y="0"/>
          <a:ext cx="3343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0.04775</cdr:x>
      <cdr:y>0.41725</cdr:y>
    </cdr:from>
    <cdr:to>
      <cdr:x>0.624</cdr:x>
      <cdr:y>0.847</cdr:y>
    </cdr:to>
    <cdr:sp>
      <cdr:nvSpPr>
        <cdr:cNvPr id="1" name="Text Box 1"/>
        <cdr:cNvSpPr txBox="1">
          <a:spLocks noChangeArrowheads="1"/>
        </cdr:cNvSpPr>
      </cdr:nvSpPr>
      <cdr:spPr>
        <a:xfrm>
          <a:off x="171450" y="0"/>
          <a:ext cx="2076450"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0.02375</cdr:x>
      <cdr:y>0.97025</cdr:y>
    </cdr:from>
    <cdr:to>
      <cdr:x>0.981</cdr:x>
      <cdr:y>0.97025</cdr:y>
    </cdr:to>
    <cdr:sp>
      <cdr:nvSpPr>
        <cdr:cNvPr id="2" name="Line 2"/>
        <cdr:cNvSpPr>
          <a:spLocks/>
        </cdr:cNvSpPr>
      </cdr:nvSpPr>
      <cdr:spPr>
        <a:xfrm flipV="1">
          <a:off x="76200" y="0"/>
          <a:ext cx="34480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cdr:x>
      <cdr:y>0.56975</cdr:y>
    </cdr:from>
    <cdr:to>
      <cdr:x>0.62225</cdr:x>
      <cdr:y>0.985</cdr:y>
    </cdr:to>
    <cdr:sp>
      <cdr:nvSpPr>
        <cdr:cNvPr id="1" name="Text Box 1"/>
        <cdr:cNvSpPr txBox="1">
          <a:spLocks noChangeArrowheads="1"/>
        </cdr:cNvSpPr>
      </cdr:nvSpPr>
      <cdr:spPr>
        <a:xfrm>
          <a:off x="161925" y="0"/>
          <a:ext cx="2076450"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0.02375</cdr:x>
      <cdr:y>0.985</cdr:y>
    </cdr:from>
    <cdr:to>
      <cdr:x>0.9815</cdr:x>
      <cdr:y>0.985</cdr:y>
    </cdr:to>
    <cdr:sp>
      <cdr:nvSpPr>
        <cdr:cNvPr id="2" name="Line 2"/>
        <cdr:cNvSpPr>
          <a:spLocks/>
        </cdr:cNvSpPr>
      </cdr:nvSpPr>
      <cdr:spPr>
        <a:xfrm flipV="1">
          <a:off x="85725" y="0"/>
          <a:ext cx="3457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48</xdr:row>
      <xdr:rowOff>152400</xdr:rowOff>
    </xdr:from>
    <xdr:ext cx="5695950" cy="381000"/>
    <xdr:sp>
      <xdr:nvSpPr>
        <xdr:cNvPr id="1" name="Text Box 1"/>
        <xdr:cNvSpPr txBox="1">
          <a:spLocks noChangeArrowheads="1"/>
        </xdr:cNvSpPr>
      </xdr:nvSpPr>
      <xdr:spPr>
        <a:xfrm>
          <a:off x="0" y="8153400"/>
          <a:ext cx="5695950" cy="3810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 Derived from the International Energy Agency publication, Energy Prices and Taxes Q2 2005
</a:t>
          </a:r>
        </a:p>
      </xdr:txBody>
    </xdr:sp>
    <xdr:clientData/>
  </xdr:oneCellAnchor>
  <xdr:twoCellAnchor>
    <xdr:from>
      <xdr:col>0</xdr:col>
      <xdr:colOff>9525</xdr:colOff>
      <xdr:row>50</xdr:row>
      <xdr:rowOff>104775</xdr:rowOff>
    </xdr:from>
    <xdr:to>
      <xdr:col>29</xdr:col>
      <xdr:colOff>266700</xdr:colOff>
      <xdr:row>56</xdr:row>
      <xdr:rowOff>38100</xdr:rowOff>
    </xdr:to>
    <xdr:sp>
      <xdr:nvSpPr>
        <xdr:cNvPr id="2" name="Text Box 3"/>
        <xdr:cNvSpPr txBox="1">
          <a:spLocks noChangeArrowheads="1"/>
        </xdr:cNvSpPr>
      </xdr:nvSpPr>
      <xdr:spPr>
        <a:xfrm>
          <a:off x="9525" y="8429625"/>
          <a:ext cx="12049125" cy="904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Prices converted to pounds sterling using annual average exchange rates.
</a:t>
          </a:r>
          <a:r>
            <a:rPr lang="en-US" cap="none" sz="1000" b="0" i="0" u="none" baseline="0">
              <a:solidFill>
                <a:srgbClr val="000000"/>
              </a:solidFill>
              <a:latin typeface="Arial"/>
              <a:ea typeface="Arial"/>
              <a:cs typeface="Arial"/>
            </a:rPr>
            <a:t>(2)  Prices include all taxes where not refundable on purchase.
</a:t>
          </a:r>
          <a:r>
            <a:rPr lang="en-US" cap="none" sz="1000" b="0" i="0" u="none" baseline="0">
              <a:solidFill>
                <a:srgbClr val="000000"/>
              </a:solidFill>
              <a:latin typeface="Arial"/>
              <a:ea typeface="Arial"/>
              <a:cs typeface="Arial"/>
            </a:rPr>
            <a:t>(3)  Prices for Finland are for district heating not central heating as is the case in other countries.
</a:t>
          </a:r>
          <a:r>
            <a:rPr lang="en-US" cap="none" sz="1000" b="0" i="0" u="none" baseline="0">
              <a:solidFill>
                <a:srgbClr val="000000"/>
              </a:solidFill>
              <a:latin typeface="Arial"/>
              <a:ea typeface="Arial"/>
              <a:cs typeface="Arial"/>
            </a:rPr>
            <a:t>(4)  Excluding taxes price not shown for all years as tax figures not available separately.
</a:t>
          </a:r>
          <a:r>
            <a:rPr lang="en-US" cap="none" sz="1000" b="0" i="0" u="none" baseline="0">
              <a:solidFill>
                <a:srgbClr val="000000"/>
              </a:solidFill>
              <a:latin typeface="Arial"/>
              <a:ea typeface="Arial"/>
              <a:cs typeface="Arial"/>
            </a:rPr>
            <a:t>(5)  Price excluding taxes not available. They are mostly general sales taxes of between 2 - 6%, levied by the states, but their national weighted average is unknown.         
</a:t>
          </a:r>
        </a:p>
      </xdr:txBody>
    </xdr:sp>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0.06575</cdr:x>
      <cdr:y>0.573</cdr:y>
    </cdr:from>
    <cdr:to>
      <cdr:x>0.6275</cdr:x>
      <cdr:y>1</cdr:y>
    </cdr:to>
    <cdr:sp>
      <cdr:nvSpPr>
        <cdr:cNvPr id="1" name="Text Box 1"/>
        <cdr:cNvSpPr txBox="1">
          <a:spLocks noChangeArrowheads="1"/>
        </cdr:cNvSpPr>
      </cdr:nvSpPr>
      <cdr:spPr>
        <a:xfrm>
          <a:off x="228600" y="0"/>
          <a:ext cx="202882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0.04575</cdr:x>
      <cdr:y>1</cdr:y>
    </cdr:from>
    <cdr:to>
      <cdr:x>0.978</cdr:x>
      <cdr:y>1</cdr:y>
    </cdr:to>
    <cdr:sp>
      <cdr:nvSpPr>
        <cdr:cNvPr id="2" name="Line 2"/>
        <cdr:cNvSpPr>
          <a:spLocks/>
        </cdr:cNvSpPr>
      </cdr:nvSpPr>
      <cdr:spPr>
        <a:xfrm flipV="1">
          <a:off x="161925" y="0"/>
          <a:ext cx="3362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0.06575</cdr:x>
      <cdr:y>0.384</cdr:y>
    </cdr:from>
    <cdr:to>
      <cdr:x>0.6275</cdr:x>
      <cdr:y>0.793</cdr:y>
    </cdr:to>
    <cdr:sp>
      <cdr:nvSpPr>
        <cdr:cNvPr id="1" name="Text Box 1"/>
        <cdr:cNvSpPr txBox="1">
          <a:spLocks noChangeArrowheads="1"/>
        </cdr:cNvSpPr>
      </cdr:nvSpPr>
      <cdr:spPr>
        <a:xfrm>
          <a:off x="228600" y="0"/>
          <a:ext cx="202882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0.04575</cdr:x>
      <cdr:y>0.778</cdr:y>
    </cdr:from>
    <cdr:to>
      <cdr:x>0.978</cdr:x>
      <cdr:y>0.778</cdr:y>
    </cdr:to>
    <cdr:sp>
      <cdr:nvSpPr>
        <cdr:cNvPr id="2" name="Line 2"/>
        <cdr:cNvSpPr>
          <a:spLocks/>
        </cdr:cNvSpPr>
      </cdr:nvSpPr>
      <cdr:spPr>
        <a:xfrm flipV="1">
          <a:off x="161925" y="0"/>
          <a:ext cx="3362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cdr:y>
    </cdr:from>
    <cdr:to>
      <cdr:x>0.6145</cdr:x>
      <cdr:y>0.362</cdr:y>
    </cdr:to>
    <cdr:sp>
      <cdr:nvSpPr>
        <cdr:cNvPr id="1" name="Text Box 1"/>
        <cdr:cNvSpPr txBox="1">
          <a:spLocks noChangeArrowheads="1"/>
        </cdr:cNvSpPr>
      </cdr:nvSpPr>
      <cdr:spPr>
        <a:xfrm>
          <a:off x="133350" y="0"/>
          <a:ext cx="208597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0.0235</cdr:x>
      <cdr:y>0.567</cdr:y>
    </cdr:from>
    <cdr:to>
      <cdr:x>0.98125</cdr:x>
      <cdr:y>0.576</cdr:y>
    </cdr:to>
    <cdr:sp>
      <cdr:nvSpPr>
        <cdr:cNvPr id="2" name="Line 2"/>
        <cdr:cNvSpPr>
          <a:spLocks/>
        </cdr:cNvSpPr>
      </cdr:nvSpPr>
      <cdr:spPr>
        <a:xfrm flipV="1">
          <a:off x="76200" y="0"/>
          <a:ext cx="3467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cdr:y>
    </cdr:from>
    <cdr:to>
      <cdr:x>0.61725</cdr:x>
      <cdr:y>0.071</cdr:y>
    </cdr:to>
    <cdr:sp>
      <cdr:nvSpPr>
        <cdr:cNvPr id="1" name="Text Box 1"/>
        <cdr:cNvSpPr txBox="1">
          <a:spLocks noChangeArrowheads="1"/>
        </cdr:cNvSpPr>
      </cdr:nvSpPr>
      <cdr:spPr>
        <a:xfrm>
          <a:off x="142875" y="0"/>
          <a:ext cx="208597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0.02125</cdr:x>
      <cdr:y>0.388</cdr:y>
    </cdr:from>
    <cdr:to>
      <cdr:x>0.978</cdr:x>
      <cdr:y>0.397</cdr:y>
    </cdr:to>
    <cdr:sp>
      <cdr:nvSpPr>
        <cdr:cNvPr id="2" name="Line 2"/>
        <cdr:cNvSpPr>
          <a:spLocks/>
        </cdr:cNvSpPr>
      </cdr:nvSpPr>
      <cdr:spPr>
        <a:xfrm flipV="1">
          <a:off x="76200" y="0"/>
          <a:ext cx="3467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cdr:y>
    </cdr:from>
    <cdr:to>
      <cdr:x>0.61725</cdr:x>
      <cdr:y>0.071</cdr:y>
    </cdr:to>
    <cdr:sp>
      <cdr:nvSpPr>
        <cdr:cNvPr id="1" name="Text Box 1"/>
        <cdr:cNvSpPr txBox="1">
          <a:spLocks noChangeArrowheads="1"/>
        </cdr:cNvSpPr>
      </cdr:nvSpPr>
      <cdr:spPr>
        <a:xfrm>
          <a:off x="142875" y="0"/>
          <a:ext cx="208597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0.02125</cdr:x>
      <cdr:y>0.388</cdr:y>
    </cdr:from>
    <cdr:to>
      <cdr:x>0.978</cdr:x>
      <cdr:y>0.397</cdr:y>
    </cdr:to>
    <cdr:sp>
      <cdr:nvSpPr>
        <cdr:cNvPr id="2" name="Line 2"/>
        <cdr:cNvSpPr>
          <a:spLocks/>
        </cdr:cNvSpPr>
      </cdr:nvSpPr>
      <cdr:spPr>
        <a:xfrm flipV="1">
          <a:off x="76200" y="0"/>
          <a:ext cx="3467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0.345</cdr:y>
    </cdr:from>
    <cdr:to>
      <cdr:x>0.61125</cdr:x>
      <cdr:y>0.787</cdr:y>
    </cdr:to>
    <cdr:sp>
      <cdr:nvSpPr>
        <cdr:cNvPr id="1" name="Text Box 1"/>
        <cdr:cNvSpPr txBox="1">
          <a:spLocks noChangeArrowheads="1"/>
        </cdr:cNvSpPr>
      </cdr:nvSpPr>
      <cdr:spPr>
        <a:xfrm>
          <a:off x="123825" y="0"/>
          <a:ext cx="2085975" cy="0"/>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0.0235</cdr:x>
      <cdr:y>0.903</cdr:y>
    </cdr:from>
    <cdr:to>
      <cdr:x>0.98075</cdr:x>
      <cdr:y>0.912</cdr:y>
    </cdr:to>
    <cdr:sp>
      <cdr:nvSpPr>
        <cdr:cNvPr id="2" name="Line 2"/>
        <cdr:cNvSpPr>
          <a:spLocks/>
        </cdr:cNvSpPr>
      </cdr:nvSpPr>
      <cdr:spPr>
        <a:xfrm flipV="1">
          <a:off x="76200" y="0"/>
          <a:ext cx="3467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0.28875</cdr:y>
    </cdr:from>
    <cdr:to>
      <cdr:x>0.545</cdr:x>
      <cdr:y>0.3595</cdr:y>
    </cdr:to>
    <cdr:sp>
      <cdr:nvSpPr>
        <cdr:cNvPr id="1" name="Text Box 1"/>
        <cdr:cNvSpPr txBox="1">
          <a:spLocks noChangeArrowheads="1"/>
        </cdr:cNvSpPr>
      </cdr:nvSpPr>
      <cdr:spPr>
        <a:xfrm>
          <a:off x="504825" y="838200"/>
          <a:ext cx="17049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0.09975</cdr:x>
      <cdr:y>0.35175</cdr:y>
    </cdr:from>
    <cdr:to>
      <cdr:x>0.995</cdr:x>
      <cdr:y>0.35325</cdr:y>
    </cdr:to>
    <cdr:sp>
      <cdr:nvSpPr>
        <cdr:cNvPr id="2" name="Line 2"/>
        <cdr:cNvSpPr>
          <a:spLocks/>
        </cdr:cNvSpPr>
      </cdr:nvSpPr>
      <cdr:spPr>
        <a:xfrm flipV="1">
          <a:off x="400050" y="1019175"/>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cdr:x>
      <cdr:y>0.24625</cdr:y>
    </cdr:from>
    <cdr:to>
      <cdr:x>0.5825</cdr:x>
      <cdr:y>0.319</cdr:y>
    </cdr:to>
    <cdr:sp>
      <cdr:nvSpPr>
        <cdr:cNvPr id="1" name="Text Box 1"/>
        <cdr:cNvSpPr txBox="1">
          <a:spLocks noChangeArrowheads="1"/>
        </cdr:cNvSpPr>
      </cdr:nvSpPr>
      <cdr:spPr>
        <a:xfrm>
          <a:off x="590550" y="714375"/>
          <a:ext cx="17716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0.121</cdr:x>
      <cdr:y>0.33125</cdr:y>
    </cdr:from>
    <cdr:to>
      <cdr:x>0.99475</cdr:x>
      <cdr:y>0.33275</cdr:y>
    </cdr:to>
    <cdr:sp>
      <cdr:nvSpPr>
        <cdr:cNvPr id="2" name="Line 2"/>
        <cdr:cNvSpPr>
          <a:spLocks/>
        </cdr:cNvSpPr>
      </cdr:nvSpPr>
      <cdr:spPr>
        <a:xfrm flipV="1">
          <a:off x="485775" y="962025"/>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0.2645</cdr:y>
    </cdr:from>
    <cdr:to>
      <cdr:x>0.5735</cdr:x>
      <cdr:y>0.339</cdr:y>
    </cdr:to>
    <cdr:sp>
      <cdr:nvSpPr>
        <cdr:cNvPr id="1" name="Text Box 1"/>
        <cdr:cNvSpPr txBox="1">
          <a:spLocks noChangeArrowheads="1"/>
        </cdr:cNvSpPr>
      </cdr:nvSpPr>
      <cdr:spPr>
        <a:xfrm>
          <a:off x="504825" y="762000"/>
          <a:ext cx="18192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0.09975</cdr:x>
      <cdr:y>0.35175</cdr:y>
    </cdr:from>
    <cdr:to>
      <cdr:x>0.9955</cdr:x>
      <cdr:y>0.353</cdr:y>
    </cdr:to>
    <cdr:sp>
      <cdr:nvSpPr>
        <cdr:cNvPr id="2" name="Line 2"/>
        <cdr:cNvSpPr>
          <a:spLocks/>
        </cdr:cNvSpPr>
      </cdr:nvSpPr>
      <cdr:spPr>
        <a:xfrm flipV="1">
          <a:off x="400050" y="1019175"/>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cdr:x>
      <cdr:y>0.24475</cdr:y>
    </cdr:from>
    <cdr:to>
      <cdr:x>0.5825</cdr:x>
      <cdr:y>0.3175</cdr:y>
    </cdr:to>
    <cdr:sp>
      <cdr:nvSpPr>
        <cdr:cNvPr id="1" name="Text Box 1"/>
        <cdr:cNvSpPr txBox="1">
          <a:spLocks noChangeArrowheads="1"/>
        </cdr:cNvSpPr>
      </cdr:nvSpPr>
      <cdr:spPr>
        <a:xfrm>
          <a:off x="590550" y="609600"/>
          <a:ext cx="17716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0.12375</cdr:x>
      <cdr:y>0.37</cdr:y>
    </cdr:from>
    <cdr:to>
      <cdr:x>0.99725</cdr:x>
      <cdr:y>0.37125</cdr:y>
    </cdr:to>
    <cdr:sp>
      <cdr:nvSpPr>
        <cdr:cNvPr id="2" name="Line 2"/>
        <cdr:cNvSpPr>
          <a:spLocks/>
        </cdr:cNvSpPr>
      </cdr:nvSpPr>
      <cdr:spPr>
        <a:xfrm flipV="1">
          <a:off x="495300" y="923925"/>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0.07425</cdr:x>
      <cdr:y>0.2755</cdr:y>
    </cdr:from>
    <cdr:to>
      <cdr:x>0.555</cdr:x>
      <cdr:y>0.31275</cdr:y>
    </cdr:to>
    <cdr:sp>
      <cdr:nvSpPr>
        <cdr:cNvPr id="1" name="Text Box 1"/>
        <cdr:cNvSpPr txBox="1">
          <a:spLocks noChangeArrowheads="1"/>
        </cdr:cNvSpPr>
      </cdr:nvSpPr>
      <cdr:spPr>
        <a:xfrm>
          <a:off x="685800" y="1685925"/>
          <a:ext cx="449580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EU15 &amp; G7 Median (including taxes)</a:t>
          </a:r>
        </a:p>
      </cdr:txBody>
    </cdr:sp>
  </cdr:relSizeAnchor>
  <cdr:relSizeAnchor xmlns:cdr="http://schemas.openxmlformats.org/drawingml/2006/chartDrawing">
    <cdr:from>
      <cdr:x>0.06525</cdr:x>
      <cdr:y>0.44275</cdr:y>
    </cdr:from>
    <cdr:to>
      <cdr:x>0.949</cdr:x>
      <cdr:y>0.44275</cdr:y>
    </cdr:to>
    <cdr:sp>
      <cdr:nvSpPr>
        <cdr:cNvPr id="2" name="Straight Connector 4"/>
        <cdr:cNvSpPr>
          <a:spLocks/>
        </cdr:cNvSpPr>
      </cdr:nvSpPr>
      <cdr:spPr>
        <a:xfrm>
          <a:off x="609600" y="2714625"/>
          <a:ext cx="8258175" cy="0"/>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0.2105</cdr:x>
      <cdr:y>0.03125</cdr:y>
    </cdr:from>
    <cdr:to>
      <cdr:x>0.871</cdr:x>
      <cdr:y>0.1005</cdr:y>
    </cdr:to>
    <cdr:sp>
      <cdr:nvSpPr>
        <cdr:cNvPr id="3" name="TextBox 7"/>
        <cdr:cNvSpPr txBox="1">
          <a:spLocks noChangeArrowheads="1"/>
        </cdr:cNvSpPr>
      </cdr:nvSpPr>
      <cdr:spPr>
        <a:xfrm>
          <a:off x="1962150" y="190500"/>
          <a:ext cx="6172200" cy="428625"/>
        </a:xfrm>
        <a:prstGeom prst="rect">
          <a:avLst/>
        </a:prstGeom>
        <a:noFill/>
        <a:ln w="9525" cmpd="sng">
          <a:noFill/>
        </a:ln>
      </cdr:spPr>
      <cdr:txBody>
        <a:bodyPr vertOverflow="clip" wrap="square"/>
        <a:p>
          <a:pPr algn="l">
            <a:defRPr/>
          </a:pPr>
          <a:r>
            <a:rPr lang="en-US" cap="none" sz="1600" b="1" i="0" u="sng" baseline="0">
              <a:solidFill>
                <a:srgbClr val="000000"/>
              </a:solidFill>
              <a:latin typeface="Arial"/>
              <a:ea typeface="Arial"/>
              <a:cs typeface="Arial"/>
            </a:rPr>
            <a:t>Average EU and G7 Domestic Gas Prices in 2011</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0.2705</cdr:y>
    </cdr:from>
    <cdr:to>
      <cdr:x>0.5735</cdr:x>
      <cdr:y>0.3465</cdr:y>
    </cdr:to>
    <cdr:sp>
      <cdr:nvSpPr>
        <cdr:cNvPr id="1" name="Text Box 1"/>
        <cdr:cNvSpPr txBox="1">
          <a:spLocks noChangeArrowheads="1"/>
        </cdr:cNvSpPr>
      </cdr:nvSpPr>
      <cdr:spPr>
        <a:xfrm>
          <a:off x="504825" y="666750"/>
          <a:ext cx="18192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0.104</cdr:x>
      <cdr:y>0.40725</cdr:y>
    </cdr:from>
    <cdr:to>
      <cdr:x>0.9995</cdr:x>
      <cdr:y>0.40925</cdr:y>
    </cdr:to>
    <cdr:sp>
      <cdr:nvSpPr>
        <cdr:cNvPr id="2" name="Line 2"/>
        <cdr:cNvSpPr>
          <a:spLocks/>
        </cdr:cNvSpPr>
      </cdr:nvSpPr>
      <cdr:spPr>
        <a:xfrm flipV="1">
          <a:off x="419100" y="1009650"/>
          <a:ext cx="363855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0.14725</cdr:x>
      <cdr:y>0.2455</cdr:y>
    </cdr:from>
    <cdr:to>
      <cdr:x>0.58225</cdr:x>
      <cdr:y>0.3215</cdr:y>
    </cdr:to>
    <cdr:sp>
      <cdr:nvSpPr>
        <cdr:cNvPr id="1" name="Text Box 1"/>
        <cdr:cNvSpPr txBox="1">
          <a:spLocks noChangeArrowheads="1"/>
        </cdr:cNvSpPr>
      </cdr:nvSpPr>
      <cdr:spPr>
        <a:xfrm>
          <a:off x="590550" y="647700"/>
          <a:ext cx="17621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0.1215</cdr:x>
      <cdr:y>0.367</cdr:y>
    </cdr:from>
    <cdr:to>
      <cdr:x>0.988</cdr:x>
      <cdr:y>0.367</cdr:y>
    </cdr:to>
    <cdr:sp>
      <cdr:nvSpPr>
        <cdr:cNvPr id="2" name="Line 2"/>
        <cdr:cNvSpPr>
          <a:spLocks/>
        </cdr:cNvSpPr>
      </cdr:nvSpPr>
      <cdr:spPr>
        <a:xfrm flipV="1">
          <a:off x="485775" y="962025"/>
          <a:ext cx="3514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0.1475</cdr:x>
      <cdr:y>0.245</cdr:y>
    </cdr:from>
    <cdr:to>
      <cdr:x>0.5845</cdr:x>
      <cdr:y>0.31825</cdr:y>
    </cdr:to>
    <cdr:sp>
      <cdr:nvSpPr>
        <cdr:cNvPr id="1" name="Text Box 1"/>
        <cdr:cNvSpPr txBox="1">
          <a:spLocks noChangeArrowheads="1"/>
        </cdr:cNvSpPr>
      </cdr:nvSpPr>
      <cdr:spPr>
        <a:xfrm>
          <a:off x="581025" y="628650"/>
          <a:ext cx="1733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0.1215</cdr:x>
      <cdr:y>0.36125</cdr:y>
    </cdr:from>
    <cdr:to>
      <cdr:x>0.98975</cdr:x>
      <cdr:y>0.362</cdr:y>
    </cdr:to>
    <cdr:sp>
      <cdr:nvSpPr>
        <cdr:cNvPr id="2" name="Line 2"/>
        <cdr:cNvSpPr>
          <a:spLocks/>
        </cdr:cNvSpPr>
      </cdr:nvSpPr>
      <cdr:spPr>
        <a:xfrm flipV="1">
          <a:off x="476250" y="933450"/>
          <a:ext cx="3438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0.169</cdr:y>
    </cdr:from>
    <cdr:to>
      <cdr:x>0.56075</cdr:x>
      <cdr:y>0.24225</cdr:y>
    </cdr:to>
    <cdr:sp>
      <cdr:nvSpPr>
        <cdr:cNvPr id="1" name="Text Box 1"/>
        <cdr:cNvSpPr txBox="1">
          <a:spLocks noChangeArrowheads="1"/>
        </cdr:cNvSpPr>
      </cdr:nvSpPr>
      <cdr:spPr>
        <a:xfrm>
          <a:off x="485775" y="428625"/>
          <a:ext cx="17240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0.12</cdr:x>
      <cdr:y>0.2325</cdr:y>
    </cdr:from>
    <cdr:to>
      <cdr:x>0.99375</cdr:x>
      <cdr:y>0.23325</cdr:y>
    </cdr:to>
    <cdr:sp>
      <cdr:nvSpPr>
        <cdr:cNvPr id="2" name="Line 2"/>
        <cdr:cNvSpPr>
          <a:spLocks/>
        </cdr:cNvSpPr>
      </cdr:nvSpPr>
      <cdr:spPr>
        <a:xfrm flipV="1">
          <a:off x="466725" y="600075"/>
          <a:ext cx="3457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0.169</cdr:y>
    </cdr:from>
    <cdr:to>
      <cdr:x>0.5595</cdr:x>
      <cdr:y>0.24225</cdr:y>
    </cdr:to>
    <cdr:sp>
      <cdr:nvSpPr>
        <cdr:cNvPr id="1" name="Text Box 1"/>
        <cdr:cNvSpPr txBox="1">
          <a:spLocks noChangeArrowheads="1"/>
        </cdr:cNvSpPr>
      </cdr:nvSpPr>
      <cdr:spPr>
        <a:xfrm>
          <a:off x="476250" y="428625"/>
          <a:ext cx="1733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EU15 &amp; G7 Median (</a:t>
          </a:r>
          <a:r>
            <a:rPr lang="en-US" cap="none" sz="800" b="0" i="0" u="none" baseline="0">
              <a:solidFill>
                <a:srgbClr val="000000"/>
              </a:solidFill>
              <a:latin typeface="Arial"/>
              <a:ea typeface="Arial"/>
              <a:cs typeface="Arial"/>
            </a:rPr>
            <a:t>including</a:t>
          </a:r>
          <a:r>
            <a:rPr lang="en-US" cap="none" sz="800" b="0" i="0" u="none" baseline="0">
              <a:solidFill>
                <a:srgbClr val="000000"/>
              </a:solidFill>
              <a:latin typeface="Arial"/>
              <a:ea typeface="Arial"/>
              <a:cs typeface="Arial"/>
            </a:rPr>
            <a:t> taxes)</a:t>
          </a:r>
        </a:p>
      </cdr:txBody>
    </cdr:sp>
  </cdr:relSizeAnchor>
  <cdr:relSizeAnchor xmlns:cdr="http://schemas.openxmlformats.org/drawingml/2006/chartDrawing">
    <cdr:from>
      <cdr:x>0.11525</cdr:x>
      <cdr:y>0.343</cdr:y>
    </cdr:from>
    <cdr:to>
      <cdr:x>0.99125</cdr:x>
      <cdr:y>0.34375</cdr:y>
    </cdr:to>
    <cdr:sp>
      <cdr:nvSpPr>
        <cdr:cNvPr id="2" name="Line 2"/>
        <cdr:cNvSpPr>
          <a:spLocks/>
        </cdr:cNvSpPr>
      </cdr:nvSpPr>
      <cdr:spPr>
        <a:xfrm flipV="1">
          <a:off x="447675" y="885825"/>
          <a:ext cx="3467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152400</xdr:rowOff>
    </xdr:from>
    <xdr:to>
      <xdr:col>15</xdr:col>
      <xdr:colOff>161925</xdr:colOff>
      <xdr:row>16</xdr:row>
      <xdr:rowOff>133350</xdr:rowOff>
    </xdr:to>
    <xdr:graphicFrame>
      <xdr:nvGraphicFramePr>
        <xdr:cNvPr id="1" name="Chart 22"/>
        <xdr:cNvGraphicFramePr/>
      </xdr:nvGraphicFramePr>
      <xdr:xfrm>
        <a:off x="4191000" y="0"/>
        <a:ext cx="358140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39</xdr:row>
      <xdr:rowOff>0</xdr:rowOff>
    </xdr:from>
    <xdr:to>
      <xdr:col>15</xdr:col>
      <xdr:colOff>209550</xdr:colOff>
      <xdr:row>54</xdr:row>
      <xdr:rowOff>152400</xdr:rowOff>
    </xdr:to>
    <xdr:graphicFrame>
      <xdr:nvGraphicFramePr>
        <xdr:cNvPr id="2" name="Chart 23"/>
        <xdr:cNvGraphicFramePr/>
      </xdr:nvGraphicFramePr>
      <xdr:xfrm>
        <a:off x="4229100" y="0"/>
        <a:ext cx="3590925" cy="0"/>
      </xdr:xfrm>
      <a:graphic>
        <a:graphicData uri="http://schemas.openxmlformats.org/drawingml/2006/chart">
          <c:chart xmlns:c="http://schemas.openxmlformats.org/drawingml/2006/chart" r:id="rId2"/>
        </a:graphicData>
      </a:graphic>
    </xdr:graphicFrame>
    <xdr:clientData/>
  </xdr:twoCellAnchor>
  <xdr:twoCellAnchor>
    <xdr:from>
      <xdr:col>4</xdr:col>
      <xdr:colOff>304800</xdr:colOff>
      <xdr:row>68</xdr:row>
      <xdr:rowOff>95250</xdr:rowOff>
    </xdr:from>
    <xdr:to>
      <xdr:col>14</xdr:col>
      <xdr:colOff>66675</xdr:colOff>
      <xdr:row>84</xdr:row>
      <xdr:rowOff>95250</xdr:rowOff>
    </xdr:to>
    <xdr:graphicFrame>
      <xdr:nvGraphicFramePr>
        <xdr:cNvPr id="3" name="Chart 24"/>
        <xdr:cNvGraphicFramePr/>
      </xdr:nvGraphicFramePr>
      <xdr:xfrm>
        <a:off x="3752850" y="0"/>
        <a:ext cx="3600450" cy="0"/>
      </xdr:xfrm>
      <a:graphic>
        <a:graphicData uri="http://schemas.openxmlformats.org/drawingml/2006/chart">
          <c:chart xmlns:c="http://schemas.openxmlformats.org/drawingml/2006/chart" r:id="rId3"/>
        </a:graphicData>
      </a:graphic>
    </xdr:graphicFrame>
    <xdr:clientData/>
  </xdr:twoCellAnchor>
  <xdr:twoCellAnchor>
    <xdr:from>
      <xdr:col>4</xdr:col>
      <xdr:colOff>304800</xdr:colOff>
      <xdr:row>89</xdr:row>
      <xdr:rowOff>57150</xdr:rowOff>
    </xdr:from>
    <xdr:to>
      <xdr:col>14</xdr:col>
      <xdr:colOff>76200</xdr:colOff>
      <xdr:row>105</xdr:row>
      <xdr:rowOff>66675</xdr:rowOff>
    </xdr:to>
    <xdr:graphicFrame>
      <xdr:nvGraphicFramePr>
        <xdr:cNvPr id="4" name="Chart 25"/>
        <xdr:cNvGraphicFramePr/>
      </xdr:nvGraphicFramePr>
      <xdr:xfrm>
        <a:off x="3752850" y="0"/>
        <a:ext cx="3609975" cy="0"/>
      </xdr:xfrm>
      <a:graphic>
        <a:graphicData uri="http://schemas.openxmlformats.org/drawingml/2006/chart">
          <c:chart xmlns:c="http://schemas.openxmlformats.org/drawingml/2006/chart" r:id="rId4"/>
        </a:graphicData>
      </a:graphic>
    </xdr:graphicFrame>
    <xdr:clientData/>
  </xdr:twoCellAnchor>
  <xdr:twoCellAnchor>
    <xdr:from>
      <xdr:col>4</xdr:col>
      <xdr:colOff>323850</xdr:colOff>
      <xdr:row>117</xdr:row>
      <xdr:rowOff>76200</xdr:rowOff>
    </xdr:from>
    <xdr:to>
      <xdr:col>14</xdr:col>
      <xdr:colOff>95250</xdr:colOff>
      <xdr:row>133</xdr:row>
      <xdr:rowOff>85725</xdr:rowOff>
    </xdr:to>
    <xdr:graphicFrame>
      <xdr:nvGraphicFramePr>
        <xdr:cNvPr id="5" name="Chart 26"/>
        <xdr:cNvGraphicFramePr/>
      </xdr:nvGraphicFramePr>
      <xdr:xfrm>
        <a:off x="3771900" y="0"/>
        <a:ext cx="3609975" cy="0"/>
      </xdr:xfrm>
      <a:graphic>
        <a:graphicData uri="http://schemas.openxmlformats.org/drawingml/2006/chart">
          <c:chart xmlns:c="http://schemas.openxmlformats.org/drawingml/2006/chart" r:id="rId5"/>
        </a:graphicData>
      </a:graphic>
    </xdr:graphicFrame>
    <xdr:clientData/>
  </xdr:twoCellAnchor>
  <xdr:twoCellAnchor>
    <xdr:from>
      <xdr:col>4</xdr:col>
      <xdr:colOff>304800</xdr:colOff>
      <xdr:row>144</xdr:row>
      <xdr:rowOff>76200</xdr:rowOff>
    </xdr:from>
    <xdr:to>
      <xdr:col>14</xdr:col>
      <xdr:colOff>76200</xdr:colOff>
      <xdr:row>160</xdr:row>
      <xdr:rowOff>123825</xdr:rowOff>
    </xdr:to>
    <xdr:graphicFrame>
      <xdr:nvGraphicFramePr>
        <xdr:cNvPr id="6" name="Chart 27"/>
        <xdr:cNvGraphicFramePr/>
      </xdr:nvGraphicFramePr>
      <xdr:xfrm>
        <a:off x="3752850" y="0"/>
        <a:ext cx="3609975" cy="0"/>
      </xdr:xfrm>
      <a:graphic>
        <a:graphicData uri="http://schemas.openxmlformats.org/drawingml/2006/chart">
          <c:chart xmlns:c="http://schemas.openxmlformats.org/drawingml/2006/chart" r:id="rId6"/>
        </a:graphicData>
      </a:graphic>
    </xdr:graphicFrame>
    <xdr:clientData/>
  </xdr:twoCellAnchor>
  <xdr:twoCellAnchor>
    <xdr:from>
      <xdr:col>4</xdr:col>
      <xdr:colOff>161925</xdr:colOff>
      <xdr:row>177</xdr:row>
      <xdr:rowOff>114300</xdr:rowOff>
    </xdr:from>
    <xdr:to>
      <xdr:col>13</xdr:col>
      <xdr:colOff>266700</xdr:colOff>
      <xdr:row>193</xdr:row>
      <xdr:rowOff>114300</xdr:rowOff>
    </xdr:to>
    <xdr:graphicFrame>
      <xdr:nvGraphicFramePr>
        <xdr:cNvPr id="7" name="Chart 28"/>
        <xdr:cNvGraphicFramePr/>
      </xdr:nvGraphicFramePr>
      <xdr:xfrm>
        <a:off x="3609975" y="0"/>
        <a:ext cx="3619500" cy="0"/>
      </xdr:xfrm>
      <a:graphic>
        <a:graphicData uri="http://schemas.openxmlformats.org/drawingml/2006/chart">
          <c:chart xmlns:c="http://schemas.openxmlformats.org/drawingml/2006/chart" r:id="rId7"/>
        </a:graphicData>
      </a:graphic>
    </xdr:graphicFrame>
    <xdr:clientData/>
  </xdr:twoCellAnchor>
  <xdr:twoCellAnchor>
    <xdr:from>
      <xdr:col>5</xdr:col>
      <xdr:colOff>371475</xdr:colOff>
      <xdr:row>255</xdr:row>
      <xdr:rowOff>0</xdr:rowOff>
    </xdr:from>
    <xdr:to>
      <xdr:col>15</xdr:col>
      <xdr:colOff>219075</xdr:colOff>
      <xdr:row>271</xdr:row>
      <xdr:rowOff>19050</xdr:rowOff>
    </xdr:to>
    <xdr:graphicFrame>
      <xdr:nvGraphicFramePr>
        <xdr:cNvPr id="8" name="Chart 28"/>
        <xdr:cNvGraphicFramePr/>
      </xdr:nvGraphicFramePr>
      <xdr:xfrm>
        <a:off x="4210050" y="0"/>
        <a:ext cx="3619500" cy="0"/>
      </xdr:xfrm>
      <a:graphic>
        <a:graphicData uri="http://schemas.openxmlformats.org/drawingml/2006/chart">
          <c:chart xmlns:c="http://schemas.openxmlformats.org/drawingml/2006/chart" r:id="rId8"/>
        </a:graphicData>
      </a:graphic>
    </xdr:graphicFrame>
    <xdr:clientData/>
  </xdr:twoCellAnchor>
  <xdr:twoCellAnchor>
    <xdr:from>
      <xdr:col>6</xdr:col>
      <xdr:colOff>352425</xdr:colOff>
      <xdr:row>292</xdr:row>
      <xdr:rowOff>76200</xdr:rowOff>
    </xdr:from>
    <xdr:to>
      <xdr:col>16</xdr:col>
      <xdr:colOff>152400</xdr:colOff>
      <xdr:row>308</xdr:row>
      <xdr:rowOff>95250</xdr:rowOff>
    </xdr:to>
    <xdr:graphicFrame>
      <xdr:nvGraphicFramePr>
        <xdr:cNvPr id="9" name="Chart 28"/>
        <xdr:cNvGraphicFramePr/>
      </xdr:nvGraphicFramePr>
      <xdr:xfrm>
        <a:off x="4581525" y="0"/>
        <a:ext cx="3619500" cy="0"/>
      </xdr:xfrm>
      <a:graphic>
        <a:graphicData uri="http://schemas.openxmlformats.org/drawingml/2006/chart">
          <c:chart xmlns:c="http://schemas.openxmlformats.org/drawingml/2006/chart" r:id="rId9"/>
        </a:graphicData>
      </a:graphic>
    </xdr:graphicFrame>
    <xdr:clientData/>
  </xdr:twoCellAnchor>
  <xdr:twoCellAnchor>
    <xdr:from>
      <xdr:col>6</xdr:col>
      <xdr:colOff>0</xdr:colOff>
      <xdr:row>333</xdr:row>
      <xdr:rowOff>0</xdr:rowOff>
    </xdr:from>
    <xdr:to>
      <xdr:col>15</xdr:col>
      <xdr:colOff>238125</xdr:colOff>
      <xdr:row>349</xdr:row>
      <xdr:rowOff>19050</xdr:rowOff>
    </xdr:to>
    <xdr:graphicFrame>
      <xdr:nvGraphicFramePr>
        <xdr:cNvPr id="10" name="Chart 28"/>
        <xdr:cNvGraphicFramePr/>
      </xdr:nvGraphicFramePr>
      <xdr:xfrm>
        <a:off x="4229100" y="0"/>
        <a:ext cx="3619500" cy="0"/>
      </xdr:xfrm>
      <a:graphic>
        <a:graphicData uri="http://schemas.openxmlformats.org/drawingml/2006/chart">
          <c:chart xmlns:c="http://schemas.openxmlformats.org/drawingml/2006/chart" r:id="rId10"/>
        </a:graphicData>
      </a:graphic>
    </xdr:graphicFrame>
    <xdr:clientData/>
  </xdr:twoCellAnchor>
  <xdr:twoCellAnchor>
    <xdr:from>
      <xdr:col>6</xdr:col>
      <xdr:colOff>38100</xdr:colOff>
      <xdr:row>369</xdr:row>
      <xdr:rowOff>133350</xdr:rowOff>
    </xdr:from>
    <xdr:to>
      <xdr:col>16</xdr:col>
      <xdr:colOff>285750</xdr:colOff>
      <xdr:row>385</xdr:row>
      <xdr:rowOff>38100</xdr:rowOff>
    </xdr:to>
    <xdr:graphicFrame>
      <xdr:nvGraphicFramePr>
        <xdr:cNvPr id="11" name="Chart 28"/>
        <xdr:cNvGraphicFramePr/>
      </xdr:nvGraphicFramePr>
      <xdr:xfrm>
        <a:off x="4267200" y="942975"/>
        <a:ext cx="4067175" cy="2924175"/>
      </xdr:xfrm>
      <a:graphic>
        <a:graphicData uri="http://schemas.openxmlformats.org/drawingml/2006/chart">
          <c:chart xmlns:c="http://schemas.openxmlformats.org/drawingml/2006/chart" r:id="rId11"/>
        </a:graphicData>
      </a:graphic>
    </xdr:graphicFrame>
    <xdr:clientData/>
  </xdr:twoCellAnchor>
  <xdr:twoCellAnchor>
    <xdr:from>
      <xdr:col>6</xdr:col>
      <xdr:colOff>28575</xdr:colOff>
      <xdr:row>409</xdr:row>
      <xdr:rowOff>19050</xdr:rowOff>
    </xdr:from>
    <xdr:to>
      <xdr:col>16</xdr:col>
      <xdr:colOff>276225</xdr:colOff>
      <xdr:row>424</xdr:row>
      <xdr:rowOff>76200</xdr:rowOff>
    </xdr:to>
    <xdr:graphicFrame>
      <xdr:nvGraphicFramePr>
        <xdr:cNvPr id="12" name="Chart 28"/>
        <xdr:cNvGraphicFramePr/>
      </xdr:nvGraphicFramePr>
      <xdr:xfrm>
        <a:off x="4257675" y="8220075"/>
        <a:ext cx="4067175" cy="2914650"/>
      </xdr:xfrm>
      <a:graphic>
        <a:graphicData uri="http://schemas.openxmlformats.org/drawingml/2006/chart">
          <c:chart xmlns:c="http://schemas.openxmlformats.org/drawingml/2006/chart" r:id="rId12"/>
        </a:graphicData>
      </a:graphic>
    </xdr:graphicFrame>
    <xdr:clientData/>
  </xdr:twoCellAnchor>
  <xdr:twoCellAnchor>
    <xdr:from>
      <xdr:col>6</xdr:col>
      <xdr:colOff>47625</xdr:colOff>
      <xdr:row>448</xdr:row>
      <xdr:rowOff>19050</xdr:rowOff>
    </xdr:from>
    <xdr:to>
      <xdr:col>16</xdr:col>
      <xdr:colOff>295275</xdr:colOff>
      <xdr:row>463</xdr:row>
      <xdr:rowOff>76200</xdr:rowOff>
    </xdr:to>
    <xdr:graphicFrame>
      <xdr:nvGraphicFramePr>
        <xdr:cNvPr id="13" name="Chart 28"/>
        <xdr:cNvGraphicFramePr/>
      </xdr:nvGraphicFramePr>
      <xdr:xfrm>
        <a:off x="4276725" y="15420975"/>
        <a:ext cx="4067175" cy="2914650"/>
      </xdr:xfrm>
      <a:graphic>
        <a:graphicData uri="http://schemas.openxmlformats.org/drawingml/2006/chart">
          <c:chart xmlns:c="http://schemas.openxmlformats.org/drawingml/2006/chart" r:id="rId13"/>
        </a:graphicData>
      </a:graphic>
    </xdr:graphicFrame>
    <xdr:clientData/>
  </xdr:twoCellAnchor>
  <xdr:twoCellAnchor>
    <xdr:from>
      <xdr:col>6</xdr:col>
      <xdr:colOff>47625</xdr:colOff>
      <xdr:row>485</xdr:row>
      <xdr:rowOff>19050</xdr:rowOff>
    </xdr:from>
    <xdr:to>
      <xdr:col>16</xdr:col>
      <xdr:colOff>295275</xdr:colOff>
      <xdr:row>500</xdr:row>
      <xdr:rowOff>76200</xdr:rowOff>
    </xdr:to>
    <xdr:graphicFrame>
      <xdr:nvGraphicFramePr>
        <xdr:cNvPr id="14" name="Chart 28"/>
        <xdr:cNvGraphicFramePr/>
      </xdr:nvGraphicFramePr>
      <xdr:xfrm>
        <a:off x="4276725" y="22078950"/>
        <a:ext cx="4067175" cy="2505075"/>
      </xdr:xfrm>
      <a:graphic>
        <a:graphicData uri="http://schemas.openxmlformats.org/drawingml/2006/chart">
          <c:chart xmlns:c="http://schemas.openxmlformats.org/drawingml/2006/chart" r:id="rId14"/>
        </a:graphicData>
      </a:graphic>
    </xdr:graphicFrame>
    <xdr:clientData/>
  </xdr:twoCellAnchor>
  <xdr:twoCellAnchor>
    <xdr:from>
      <xdr:col>6</xdr:col>
      <xdr:colOff>47625</xdr:colOff>
      <xdr:row>523</xdr:row>
      <xdr:rowOff>19050</xdr:rowOff>
    </xdr:from>
    <xdr:to>
      <xdr:col>16</xdr:col>
      <xdr:colOff>295275</xdr:colOff>
      <xdr:row>538</xdr:row>
      <xdr:rowOff>76200</xdr:rowOff>
    </xdr:to>
    <xdr:graphicFrame>
      <xdr:nvGraphicFramePr>
        <xdr:cNvPr id="15" name="Chart 28"/>
        <xdr:cNvGraphicFramePr/>
      </xdr:nvGraphicFramePr>
      <xdr:xfrm>
        <a:off x="4276725" y="28289250"/>
        <a:ext cx="4067175" cy="2486025"/>
      </xdr:xfrm>
      <a:graphic>
        <a:graphicData uri="http://schemas.openxmlformats.org/drawingml/2006/chart">
          <c:chart xmlns:c="http://schemas.openxmlformats.org/drawingml/2006/chart" r:id="rId15"/>
        </a:graphicData>
      </a:graphic>
    </xdr:graphicFrame>
    <xdr:clientData/>
  </xdr:twoCellAnchor>
  <xdr:twoCellAnchor>
    <xdr:from>
      <xdr:col>6</xdr:col>
      <xdr:colOff>47625</xdr:colOff>
      <xdr:row>559</xdr:row>
      <xdr:rowOff>19050</xdr:rowOff>
    </xdr:from>
    <xdr:to>
      <xdr:col>16</xdr:col>
      <xdr:colOff>285750</xdr:colOff>
      <xdr:row>575</xdr:row>
      <xdr:rowOff>66675</xdr:rowOff>
    </xdr:to>
    <xdr:graphicFrame>
      <xdr:nvGraphicFramePr>
        <xdr:cNvPr id="16" name="Chart 28"/>
        <xdr:cNvGraphicFramePr/>
      </xdr:nvGraphicFramePr>
      <xdr:xfrm>
        <a:off x="4276725" y="34137600"/>
        <a:ext cx="4057650" cy="2638425"/>
      </xdr:xfrm>
      <a:graphic>
        <a:graphicData uri="http://schemas.openxmlformats.org/drawingml/2006/chart">
          <c:chart xmlns:c="http://schemas.openxmlformats.org/drawingml/2006/chart" r:id="rId16"/>
        </a:graphicData>
      </a:graphic>
    </xdr:graphicFrame>
    <xdr:clientData/>
  </xdr:twoCellAnchor>
  <xdr:twoCellAnchor>
    <xdr:from>
      <xdr:col>7</xdr:col>
      <xdr:colOff>342900</xdr:colOff>
      <xdr:row>599</xdr:row>
      <xdr:rowOff>19050</xdr:rowOff>
    </xdr:from>
    <xdr:to>
      <xdr:col>18</xdr:col>
      <xdr:colOff>152400</xdr:colOff>
      <xdr:row>615</xdr:row>
      <xdr:rowOff>19050</xdr:rowOff>
    </xdr:to>
    <xdr:graphicFrame>
      <xdr:nvGraphicFramePr>
        <xdr:cNvPr id="17" name="Chart 28"/>
        <xdr:cNvGraphicFramePr/>
      </xdr:nvGraphicFramePr>
      <xdr:xfrm>
        <a:off x="4962525" y="40633650"/>
        <a:ext cx="3962400" cy="2590800"/>
      </xdr:xfrm>
      <a:graphic>
        <a:graphicData uri="http://schemas.openxmlformats.org/drawingml/2006/chart">
          <c:chart xmlns:c="http://schemas.openxmlformats.org/drawingml/2006/chart" r:id="rId17"/>
        </a:graphicData>
      </a:graphic>
    </xdr:graphicFrame>
    <xdr:clientData/>
  </xdr:twoCellAnchor>
  <xdr:twoCellAnchor>
    <xdr:from>
      <xdr:col>7</xdr:col>
      <xdr:colOff>342900</xdr:colOff>
      <xdr:row>638</xdr:row>
      <xdr:rowOff>19050</xdr:rowOff>
    </xdr:from>
    <xdr:to>
      <xdr:col>18</xdr:col>
      <xdr:colOff>152400</xdr:colOff>
      <xdr:row>654</xdr:row>
      <xdr:rowOff>19050</xdr:rowOff>
    </xdr:to>
    <xdr:graphicFrame>
      <xdr:nvGraphicFramePr>
        <xdr:cNvPr id="18" name="Chart 28"/>
        <xdr:cNvGraphicFramePr/>
      </xdr:nvGraphicFramePr>
      <xdr:xfrm>
        <a:off x="4962525" y="46948725"/>
        <a:ext cx="3962400" cy="2590800"/>
      </xdr:xfrm>
      <a:graphic>
        <a:graphicData uri="http://schemas.openxmlformats.org/drawingml/2006/chart">
          <c:chart xmlns:c="http://schemas.openxmlformats.org/drawingml/2006/chart" r:id="rId18"/>
        </a:graphicData>
      </a:graphic>
    </xdr:graphicFrame>
    <xdr:clientData/>
  </xdr:twoCellAnchor>
  <xdr:twoCellAnchor>
    <xdr:from>
      <xdr:col>7</xdr:col>
      <xdr:colOff>342900</xdr:colOff>
      <xdr:row>673</xdr:row>
      <xdr:rowOff>19050</xdr:rowOff>
    </xdr:from>
    <xdr:to>
      <xdr:col>18</xdr:col>
      <xdr:colOff>152400</xdr:colOff>
      <xdr:row>689</xdr:row>
      <xdr:rowOff>19050</xdr:rowOff>
    </xdr:to>
    <xdr:graphicFrame>
      <xdr:nvGraphicFramePr>
        <xdr:cNvPr id="19" name="Chart 28"/>
        <xdr:cNvGraphicFramePr/>
      </xdr:nvGraphicFramePr>
      <xdr:xfrm>
        <a:off x="4962525" y="52616100"/>
        <a:ext cx="3962400" cy="2590800"/>
      </xdr:xfrm>
      <a:graphic>
        <a:graphicData uri="http://schemas.openxmlformats.org/drawingml/2006/chart">
          <c:chart xmlns:c="http://schemas.openxmlformats.org/drawingml/2006/chart" r:id="rId19"/>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44025" cy="6143625"/>
    <xdr:graphicFrame>
      <xdr:nvGraphicFramePr>
        <xdr:cNvPr id="1" name="Shape 1025"/>
        <xdr:cNvGraphicFramePr/>
      </xdr:nvGraphicFramePr>
      <xdr:xfrm>
        <a:off x="0" y="0"/>
        <a:ext cx="9344025" cy="6143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0.7295</cdr:y>
    </cdr:from>
    <cdr:to>
      <cdr:x>0.99775</cdr:x>
      <cdr:y>0.7305</cdr:y>
    </cdr:to>
    <cdr:sp>
      <cdr:nvSpPr>
        <cdr:cNvPr id="1" name="Line 2"/>
        <cdr:cNvSpPr>
          <a:spLocks/>
        </cdr:cNvSpPr>
      </cdr:nvSpPr>
      <cdr:spPr>
        <a:xfrm>
          <a:off x="2524125" y="4152900"/>
          <a:ext cx="67341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0.28125</cdr:x>
      <cdr:y>0.6495</cdr:y>
    </cdr:from>
    <cdr:to>
      <cdr:x>0.52275</cdr:x>
      <cdr:y>0.6965</cdr:y>
    </cdr:to>
    <cdr:sp>
      <cdr:nvSpPr>
        <cdr:cNvPr id="2" name="Text Box 3"/>
        <cdr:cNvSpPr txBox="1">
          <a:spLocks noChangeArrowheads="1"/>
        </cdr:cNvSpPr>
      </cdr:nvSpPr>
      <cdr:spPr>
        <a:xfrm>
          <a:off x="2609850" y="3705225"/>
          <a:ext cx="2238375" cy="26670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0.3395</cdr:x>
      <cdr:y>0.782</cdr:y>
    </cdr:from>
    <cdr:to>
      <cdr:x>0.99475</cdr:x>
      <cdr:y>0.783</cdr:y>
    </cdr:to>
    <cdr:sp>
      <cdr:nvSpPr>
        <cdr:cNvPr id="1" name="Line 1"/>
        <cdr:cNvSpPr>
          <a:spLocks/>
        </cdr:cNvSpPr>
      </cdr:nvSpPr>
      <cdr:spPr>
        <a:xfrm>
          <a:off x="3152775" y="4457700"/>
          <a:ext cx="60864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0.34325</cdr:x>
      <cdr:y>0.694</cdr:y>
    </cdr:from>
    <cdr:to>
      <cdr:x>0.60075</cdr:x>
      <cdr:y>0.74375</cdr:y>
    </cdr:to>
    <cdr:sp>
      <cdr:nvSpPr>
        <cdr:cNvPr id="2" name="Text Box 2"/>
        <cdr:cNvSpPr txBox="1">
          <a:spLocks noChangeArrowheads="1"/>
        </cdr:cNvSpPr>
      </cdr:nvSpPr>
      <cdr:spPr>
        <a:xfrm>
          <a:off x="3181350" y="3952875"/>
          <a:ext cx="2390775" cy="28575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EU &amp; G7 Median (including taxes)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6"/>
  <sheetViews>
    <sheetView showGridLines="0" tabSelected="1" zoomScalePageLayoutView="0" workbookViewId="0" topLeftCell="A1">
      <selection activeCell="A1" sqref="A1"/>
    </sheetView>
  </sheetViews>
  <sheetFormatPr defaultColWidth="9.140625" defaultRowHeight="12.75"/>
  <cols>
    <col min="9" max="9" width="13.7109375" style="0" customWidth="1"/>
  </cols>
  <sheetData>
    <row r="1" ht="15.75">
      <c r="A1" s="1" t="s">
        <v>53</v>
      </c>
    </row>
    <row r="3" ht="15.75">
      <c r="A3" s="10" t="s">
        <v>24</v>
      </c>
    </row>
    <row r="16" ht="12.75">
      <c r="A16" s="160" t="s">
        <v>152</v>
      </c>
    </row>
    <row r="23" ht="11.25" customHeight="1"/>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66"/>
  <sheetViews>
    <sheetView showGridLines="0" zoomScale="90" zoomScaleNormal="90" workbookViewId="0" topLeftCell="A1">
      <selection activeCell="F30" sqref="F30"/>
    </sheetView>
  </sheetViews>
  <sheetFormatPr defaultColWidth="9.140625" defaultRowHeight="12.75"/>
  <cols>
    <col min="1" max="1" width="20.421875" style="48" customWidth="1"/>
    <col min="2" max="2" width="5.7109375" style="48" customWidth="1"/>
    <col min="3" max="6" width="5.7109375" style="113" customWidth="1"/>
    <col min="7" max="8" width="5.7109375" style="48" customWidth="1"/>
    <col min="9" max="11" width="5.7109375" style="113" customWidth="1"/>
    <col min="12" max="12" width="5.7109375" style="42" customWidth="1"/>
    <col min="13" max="13" width="1.57421875" style="42" customWidth="1"/>
    <col min="14" max="14" width="12.00390625" style="107" bestFit="1" customWidth="1"/>
    <col min="15" max="16" width="8.8515625" style="108" bestFit="1" customWidth="1"/>
    <col min="17" max="19" width="6.00390625" style="108" bestFit="1" customWidth="1"/>
    <col min="20" max="20" width="9.140625" style="42" customWidth="1"/>
    <col min="21" max="16384" width="9.140625" style="48" customWidth="1"/>
  </cols>
  <sheetData>
    <row r="1" spans="1:11" ht="15.75">
      <c r="A1" s="47" t="str">
        <f>Highlights!A1</f>
        <v>Table 5.9.1 Domestic gas prices in the EU and the G7 countries</v>
      </c>
      <c r="C1" s="119"/>
      <c r="D1" s="119"/>
      <c r="E1" s="119"/>
      <c r="F1" s="119"/>
      <c r="I1" s="119"/>
      <c r="J1" s="119"/>
      <c r="K1" s="119"/>
    </row>
    <row r="2" spans="1:12" ht="15" thickBot="1">
      <c r="A2" s="35"/>
      <c r="B2" s="35"/>
      <c r="C2" s="154"/>
      <c r="D2" s="154"/>
      <c r="E2" s="154"/>
      <c r="F2" s="154"/>
      <c r="G2" s="35"/>
      <c r="H2" s="35"/>
      <c r="I2" s="204"/>
      <c r="J2" s="204" t="s">
        <v>70</v>
      </c>
      <c r="K2" s="198"/>
      <c r="L2" s="241"/>
    </row>
    <row r="3" spans="2:12" ht="12.75" customHeight="1" thickTop="1">
      <c r="B3" s="271" t="s">
        <v>33</v>
      </c>
      <c r="C3" s="271"/>
      <c r="D3" s="271"/>
      <c r="E3" s="271"/>
      <c r="F3" s="271"/>
      <c r="G3" s="271"/>
      <c r="H3" s="271"/>
      <c r="I3" s="271"/>
      <c r="J3" s="271"/>
      <c r="K3" s="271"/>
      <c r="L3" s="271"/>
    </row>
    <row r="4" spans="2:12" ht="14.25">
      <c r="B4" s="269" t="s">
        <v>129</v>
      </c>
      <c r="C4" s="269"/>
      <c r="D4" s="269"/>
      <c r="E4" s="269"/>
      <c r="F4" s="269"/>
      <c r="G4" s="49"/>
      <c r="H4" s="270" t="s">
        <v>130</v>
      </c>
      <c r="I4" s="269"/>
      <c r="J4" s="269"/>
      <c r="K4" s="269"/>
      <c r="L4" s="269"/>
    </row>
    <row r="5" spans="2:19" ht="12.75">
      <c r="B5" s="200">
        <v>2005</v>
      </c>
      <c r="C5" s="116">
        <v>2008</v>
      </c>
      <c r="D5" s="116">
        <v>2009</v>
      </c>
      <c r="E5" s="116">
        <v>2010</v>
      </c>
      <c r="F5" s="116">
        <v>2011</v>
      </c>
      <c r="G5" s="116"/>
      <c r="H5" s="200">
        <v>2005</v>
      </c>
      <c r="I5" s="155">
        <v>2008</v>
      </c>
      <c r="J5" s="155">
        <v>2009</v>
      </c>
      <c r="K5" s="155">
        <v>2010</v>
      </c>
      <c r="L5" s="116">
        <v>2011</v>
      </c>
      <c r="M5" s="159"/>
      <c r="N5" s="89"/>
      <c r="O5" s="163"/>
      <c r="P5" s="109"/>
      <c r="Q5" s="109"/>
      <c r="R5" s="109"/>
      <c r="S5" s="109"/>
    </row>
    <row r="6" spans="1:18" ht="12" customHeight="1">
      <c r="A6" s="51" t="s">
        <v>54</v>
      </c>
      <c r="B6" s="84"/>
      <c r="C6" s="119"/>
      <c r="D6" s="119"/>
      <c r="E6" s="119"/>
      <c r="F6" s="119"/>
      <c r="G6" s="119"/>
      <c r="H6" s="82"/>
      <c r="K6" s="162"/>
      <c r="L6" s="162"/>
      <c r="M6" s="139"/>
      <c r="N6" s="89"/>
      <c r="O6" s="179"/>
      <c r="P6" s="110"/>
      <c r="Q6" s="110"/>
      <c r="R6" s="110"/>
    </row>
    <row r="7" spans="1:18" ht="12.75" customHeight="1">
      <c r="A7" s="48" t="s">
        <v>1</v>
      </c>
      <c r="B7" s="43">
        <v>2.470605557309108</v>
      </c>
      <c r="C7" s="27">
        <v>3.5250591227752595</v>
      </c>
      <c r="D7" s="27">
        <v>4.261484101645359</v>
      </c>
      <c r="E7" s="27">
        <v>3.8782375038634784</v>
      </c>
      <c r="F7" s="27">
        <v>4.3212761836753755</v>
      </c>
      <c r="G7" s="119"/>
      <c r="H7" s="33">
        <v>3.4540747836111527</v>
      </c>
      <c r="I7" s="135">
        <v>4.800150486655875</v>
      </c>
      <c r="J7" s="135">
        <v>5.75178009824684</v>
      </c>
      <c r="K7" s="44">
        <v>5.26712309200114</v>
      </c>
      <c r="L7" s="44">
        <v>5.806281805695519</v>
      </c>
      <c r="M7" s="189"/>
      <c r="N7" s="189"/>
      <c r="O7" s="196"/>
      <c r="P7" s="196"/>
      <c r="Q7" s="135"/>
      <c r="R7" s="110"/>
    </row>
    <row r="8" spans="1:18" ht="12.75" customHeight="1">
      <c r="A8" s="48" t="s">
        <v>2</v>
      </c>
      <c r="B8" s="45" t="s">
        <v>38</v>
      </c>
      <c r="C8" s="27">
        <v>4.21387095578423</v>
      </c>
      <c r="D8" s="205">
        <v>4.011254713333324</v>
      </c>
      <c r="E8" s="205">
        <v>3.8568369555986726</v>
      </c>
      <c r="F8" s="25">
        <v>4.524029887023792</v>
      </c>
      <c r="G8" s="119"/>
      <c r="H8" s="45" t="s">
        <v>38</v>
      </c>
      <c r="I8" s="135">
        <v>5.235069660292232</v>
      </c>
      <c r="J8" s="205">
        <v>4.999998827855519</v>
      </c>
      <c r="K8" s="27">
        <v>4.856956059744784</v>
      </c>
      <c r="L8" s="25">
        <v>5.648174328273245</v>
      </c>
      <c r="M8" s="189"/>
      <c r="N8" s="189"/>
      <c r="O8" s="196"/>
      <c r="P8" s="196"/>
      <c r="Q8" s="138"/>
      <c r="R8" s="110"/>
    </row>
    <row r="9" spans="1:18" ht="12.75" customHeight="1">
      <c r="A9" s="48" t="s">
        <v>3</v>
      </c>
      <c r="B9" s="43">
        <v>2.970242008444182</v>
      </c>
      <c r="C9" s="128">
        <v>20</v>
      </c>
      <c r="D9" s="123">
        <v>3.5912195656931054</v>
      </c>
      <c r="E9" s="123">
        <v>3.982533913346033</v>
      </c>
      <c r="F9" s="123" t="s">
        <v>38</v>
      </c>
      <c r="G9" s="119"/>
      <c r="H9" s="33">
        <v>5.92284315095821</v>
      </c>
      <c r="I9" s="128">
        <v>20</v>
      </c>
      <c r="J9" s="135">
        <v>7.342026021869373</v>
      </c>
      <c r="K9" s="44">
        <v>8.06203387868526</v>
      </c>
      <c r="L9" s="263">
        <v>20</v>
      </c>
      <c r="M9" s="189"/>
      <c r="N9" s="189"/>
      <c r="O9" s="196"/>
      <c r="P9" s="196"/>
      <c r="Q9" s="135"/>
      <c r="R9" s="110"/>
    </row>
    <row r="10" spans="1:18" ht="13.5" customHeight="1">
      <c r="A10" s="48" t="s">
        <v>37</v>
      </c>
      <c r="B10" s="43">
        <v>1.0394476577729692</v>
      </c>
      <c r="C10" s="123">
        <v>1.8490559523225545</v>
      </c>
      <c r="D10" s="123">
        <v>1.9772726934035614</v>
      </c>
      <c r="E10" s="123">
        <v>2.093152659626115</v>
      </c>
      <c r="F10" s="123">
        <v>2.4467572263056487</v>
      </c>
      <c r="G10" s="119"/>
      <c r="H10" s="33">
        <v>1.411260450376561</v>
      </c>
      <c r="I10" s="135">
        <v>2.4397617931220563</v>
      </c>
      <c r="J10" s="135">
        <v>2.618097785374588</v>
      </c>
      <c r="K10" s="44">
        <v>2.7627607754597405</v>
      </c>
      <c r="L10" s="44">
        <v>3.8771136903634504</v>
      </c>
      <c r="M10" s="189"/>
      <c r="N10" s="189"/>
      <c r="O10" s="196"/>
      <c r="P10" s="196"/>
      <c r="Q10" s="135"/>
      <c r="R10" s="110"/>
    </row>
    <row r="11" spans="1:18" ht="12.75" customHeight="1">
      <c r="A11" s="48" t="s">
        <v>5</v>
      </c>
      <c r="B11" s="43">
        <v>2.3820897497525246</v>
      </c>
      <c r="C11" s="123">
        <v>3.665107250166477</v>
      </c>
      <c r="D11" s="123">
        <v>3.9886540580240415</v>
      </c>
      <c r="E11" s="123">
        <v>4.028011598971585</v>
      </c>
      <c r="F11" s="123">
        <v>4.4010377862852135</v>
      </c>
      <c r="G11" s="119"/>
      <c r="H11" s="33">
        <v>2.7955138731587326</v>
      </c>
      <c r="I11" s="135">
        <v>4.31328882498114</v>
      </c>
      <c r="J11" s="135">
        <v>4.681239539219247</v>
      </c>
      <c r="K11" s="43">
        <v>4.809289838614652</v>
      </c>
      <c r="L11" s="43">
        <v>5.2788005602831705</v>
      </c>
      <c r="M11" s="189"/>
      <c r="N11" s="189"/>
      <c r="O11" s="196"/>
      <c r="P11" s="196"/>
      <c r="Q11" s="135"/>
      <c r="R11" s="110"/>
    </row>
    <row r="12" spans="1:18" ht="12.75" customHeight="1">
      <c r="A12" s="82" t="s">
        <v>6</v>
      </c>
      <c r="B12" s="123">
        <v>2.7740494372086255</v>
      </c>
      <c r="C12" s="123">
        <v>4.317340551957227</v>
      </c>
      <c r="D12" s="123">
        <v>4.742953002286887</v>
      </c>
      <c r="E12" s="123">
        <v>4.110820288227854</v>
      </c>
      <c r="F12" s="123">
        <v>4.376751161161875</v>
      </c>
      <c r="G12" s="119"/>
      <c r="H12" s="135">
        <v>3.6542734537131274</v>
      </c>
      <c r="I12" s="135">
        <v>5.659151028014501</v>
      </c>
      <c r="J12" s="205">
        <v>6.227763585618114</v>
      </c>
      <c r="K12" s="205">
        <v>5.452873994961625</v>
      </c>
      <c r="L12" s="205">
        <v>5.7762040322259525</v>
      </c>
      <c r="M12" s="189"/>
      <c r="N12" s="189"/>
      <c r="O12" s="196"/>
      <c r="P12" s="196"/>
      <c r="Q12" s="135"/>
      <c r="R12" s="110"/>
    </row>
    <row r="13" spans="1:18" ht="12.75" customHeight="1">
      <c r="A13" s="48" t="s">
        <v>7</v>
      </c>
      <c r="B13" s="43">
        <v>2.615631108138835</v>
      </c>
      <c r="C13" s="123">
        <v>5.220237577797341</v>
      </c>
      <c r="D13" s="123">
        <v>5.274888632433322</v>
      </c>
      <c r="E13" s="123">
        <v>5.466826342604746</v>
      </c>
      <c r="F13" s="123">
        <v>5.806898697565319</v>
      </c>
      <c r="G13" s="119"/>
      <c r="H13" s="33">
        <v>2.844524514218276</v>
      </c>
      <c r="I13" s="135">
        <v>5.690058942269162</v>
      </c>
      <c r="J13" s="135">
        <v>5.749600932150482</v>
      </c>
      <c r="K13" s="44">
        <v>6.035449694531584</v>
      </c>
      <c r="L13" s="44">
        <v>6.738273452955772</v>
      </c>
      <c r="M13" s="189"/>
      <c r="N13" s="189"/>
      <c r="O13" s="196"/>
      <c r="P13" s="196"/>
      <c r="Q13" s="135"/>
      <c r="R13" s="110"/>
    </row>
    <row r="14" spans="1:20" ht="12.75" customHeight="1">
      <c r="A14" s="48" t="s">
        <v>8</v>
      </c>
      <c r="B14" s="43">
        <v>2.7435455872805057</v>
      </c>
      <c r="C14" s="123">
        <v>4.269111861454718</v>
      </c>
      <c r="D14" s="123">
        <v>4.945639348111046</v>
      </c>
      <c r="E14" s="123">
        <v>4.03371534899655</v>
      </c>
      <c r="F14" s="123">
        <v>4.190503089563568</v>
      </c>
      <c r="G14" s="119"/>
      <c r="H14" s="33">
        <v>3.113927162136746</v>
      </c>
      <c r="I14" s="135">
        <v>4.845441955978173</v>
      </c>
      <c r="J14" s="135">
        <v>5.613300722974315</v>
      </c>
      <c r="K14" s="44">
        <v>4.7803781756785355</v>
      </c>
      <c r="L14" s="44">
        <v>5.029002561474237</v>
      </c>
      <c r="M14" s="189"/>
      <c r="N14" s="189"/>
      <c r="O14" s="196"/>
      <c r="P14" s="196"/>
      <c r="Q14" s="135"/>
      <c r="R14" s="110"/>
      <c r="T14" s="84"/>
    </row>
    <row r="15" spans="1:20" ht="12.75" customHeight="1">
      <c r="A15" s="48" t="s">
        <v>9</v>
      </c>
      <c r="B15" s="43">
        <v>2.422312542849575</v>
      </c>
      <c r="C15" s="123">
        <v>3.689068606847768</v>
      </c>
      <c r="D15" s="27">
        <v>3.8815984772311465</v>
      </c>
      <c r="E15" s="27">
        <v>3.7998628836824295</v>
      </c>
      <c r="F15" s="261">
        <v>0</v>
      </c>
      <c r="G15" s="119"/>
      <c r="H15" s="33">
        <v>3.8981248464880864</v>
      </c>
      <c r="I15" s="135">
        <v>5.401887520483685</v>
      </c>
      <c r="J15" s="206">
        <v>5.847586002706562</v>
      </c>
      <c r="K15" s="120">
        <v>6.085507163831295</v>
      </c>
      <c r="L15" s="263">
        <v>20</v>
      </c>
      <c r="M15" s="189"/>
      <c r="N15" s="189"/>
      <c r="O15" s="196"/>
      <c r="P15" s="196"/>
      <c r="Q15" s="135"/>
      <c r="R15" s="110"/>
      <c r="S15" s="110"/>
      <c r="T15" s="84"/>
    </row>
    <row r="16" spans="1:20" ht="12.75" customHeight="1">
      <c r="A16" s="48" t="s">
        <v>10</v>
      </c>
      <c r="B16" s="43">
        <v>2.132790564272248</v>
      </c>
      <c r="C16" s="27">
        <v>3.757502226868129</v>
      </c>
      <c r="D16" s="205">
        <v>3.610240086353135</v>
      </c>
      <c r="E16" s="27">
        <v>3.4441831041028026</v>
      </c>
      <c r="F16" s="25">
        <v>4.231999696394687</v>
      </c>
      <c r="G16" s="119"/>
      <c r="H16" s="30">
        <v>2.2607638652663784</v>
      </c>
      <c r="I16" s="27">
        <v>4.074035976530853</v>
      </c>
      <c r="J16" s="206">
        <v>3.928754589993929</v>
      </c>
      <c r="K16" s="27">
        <v>3.7487883324850833</v>
      </c>
      <c r="L16" s="25">
        <v>4.585085696978544</v>
      </c>
      <c r="M16" s="189"/>
      <c r="N16" s="189"/>
      <c r="O16" s="196"/>
      <c r="P16" s="196"/>
      <c r="Q16" s="135"/>
      <c r="R16" s="110"/>
      <c r="S16" s="110"/>
      <c r="T16" s="84"/>
    </row>
    <row r="17" spans="1:20" ht="12.75" customHeight="1">
      <c r="A17" s="48" t="s">
        <v>12</v>
      </c>
      <c r="B17" s="43">
        <v>2.4746839636096607</v>
      </c>
      <c r="C17" s="123">
        <v>3.616354733174936</v>
      </c>
      <c r="D17" s="123">
        <v>3.950915345710245</v>
      </c>
      <c r="E17" s="123">
        <v>3.2534625912195962</v>
      </c>
      <c r="F17" s="123">
        <v>3.6199488226390306</v>
      </c>
      <c r="G17" s="119"/>
      <c r="H17" s="33">
        <v>3.789359889812217</v>
      </c>
      <c r="I17" s="135">
        <v>5.810746923902296</v>
      </c>
      <c r="J17" s="135">
        <v>6.416675982297806</v>
      </c>
      <c r="K17" s="44">
        <v>5.571269407819798</v>
      </c>
      <c r="L17" s="44">
        <v>6.038770564808058</v>
      </c>
      <c r="M17" s="189"/>
      <c r="N17" s="189"/>
      <c r="O17" s="196"/>
      <c r="P17" s="196"/>
      <c r="Q17" s="135"/>
      <c r="R17" s="110"/>
      <c r="S17" s="110"/>
      <c r="T17" s="84"/>
    </row>
    <row r="18" spans="1:20" ht="12.75" customHeight="1">
      <c r="A18" s="48" t="s">
        <v>13</v>
      </c>
      <c r="B18" s="43">
        <v>4.344275670267871</v>
      </c>
      <c r="C18" s="123">
        <v>4.759447001120006</v>
      </c>
      <c r="D18" s="123">
        <v>5.044443489772214</v>
      </c>
      <c r="E18" s="120">
        <v>4.96944372334351</v>
      </c>
      <c r="F18" s="120">
        <v>5.430805319921179</v>
      </c>
      <c r="G18" s="119"/>
      <c r="H18" s="33">
        <v>4.561489450361389</v>
      </c>
      <c r="I18" s="135">
        <v>4.9974193671123155</v>
      </c>
      <c r="J18" s="135">
        <v>5.296665668719568</v>
      </c>
      <c r="K18" s="205">
        <v>5.242763097698946</v>
      </c>
      <c r="L18" s="205">
        <v>6.006016122676982</v>
      </c>
      <c r="M18" s="189"/>
      <c r="N18" s="189"/>
      <c r="O18" s="196"/>
      <c r="P18" s="196"/>
      <c r="Q18" s="128"/>
      <c r="R18" s="110"/>
      <c r="S18" s="110"/>
      <c r="T18" s="84"/>
    </row>
    <row r="19" spans="1:20" ht="12.75" customHeight="1">
      <c r="A19" s="48" t="s">
        <v>14</v>
      </c>
      <c r="B19" s="43">
        <v>2.794299680687957</v>
      </c>
      <c r="C19" s="123">
        <v>4.148240691945362</v>
      </c>
      <c r="D19" s="123">
        <v>4.405226398908095</v>
      </c>
      <c r="E19" s="123">
        <v>4.0859891242651765</v>
      </c>
      <c r="F19" s="123">
        <v>4.717321111142899</v>
      </c>
      <c r="G19" s="119"/>
      <c r="H19" s="30">
        <v>3.241382967624235</v>
      </c>
      <c r="I19" s="135">
        <v>4.811959212218405</v>
      </c>
      <c r="J19" s="135">
        <v>5.11006245508465</v>
      </c>
      <c r="K19" s="44">
        <v>4.780607546246383</v>
      </c>
      <c r="L19" s="44">
        <v>5.566440059903664</v>
      </c>
      <c r="M19" s="189"/>
      <c r="N19" s="189"/>
      <c r="O19" s="196"/>
      <c r="P19" s="196"/>
      <c r="Q19" s="135"/>
      <c r="R19" s="111"/>
      <c r="S19" s="111"/>
      <c r="T19" s="84"/>
    </row>
    <row r="20" spans="1:20" ht="12.75" customHeight="1">
      <c r="A20" s="48" t="s">
        <v>15</v>
      </c>
      <c r="B20" s="43" t="s">
        <v>11</v>
      </c>
      <c r="C20" s="121">
        <v>4.526540208815707</v>
      </c>
      <c r="D20" s="121">
        <v>4.71606904182469</v>
      </c>
      <c r="E20" s="120">
        <v>5.2434671866023885</v>
      </c>
      <c r="F20" s="120">
        <v>5.687253163642714</v>
      </c>
      <c r="G20" s="119"/>
      <c r="H20" s="27" t="s">
        <v>11</v>
      </c>
      <c r="I20" s="123">
        <v>7.914402260771321</v>
      </c>
      <c r="J20" s="123">
        <v>8.272826089027086</v>
      </c>
      <c r="K20" s="120">
        <v>9.099618791476711</v>
      </c>
      <c r="L20" s="120">
        <v>10.213410869844088</v>
      </c>
      <c r="M20" s="189"/>
      <c r="N20" s="189"/>
      <c r="O20" s="196"/>
      <c r="P20" s="196"/>
      <c r="Q20" s="111"/>
      <c r="R20" s="111"/>
      <c r="S20" s="111"/>
      <c r="T20" s="84"/>
    </row>
    <row r="21" spans="1:20" ht="12.75" customHeight="1">
      <c r="A21" s="48" t="s">
        <v>16</v>
      </c>
      <c r="B21" s="43">
        <v>2.0365397</v>
      </c>
      <c r="C21" s="123">
        <v>3.1975397</v>
      </c>
      <c r="D21" s="123">
        <v>3.6111527000000003</v>
      </c>
      <c r="E21" s="123">
        <v>3.4899999999999998</v>
      </c>
      <c r="F21" s="123">
        <v>4.002000000000001</v>
      </c>
      <c r="G21" s="119"/>
      <c r="H21" s="33">
        <v>2.1383666999999997</v>
      </c>
      <c r="I21" s="130">
        <v>3.3574167000000004</v>
      </c>
      <c r="J21" s="130">
        <v>3.7917102999999996</v>
      </c>
      <c r="K21" s="44">
        <v>3.6645000000000003</v>
      </c>
      <c r="L21" s="44">
        <v>4.2021</v>
      </c>
      <c r="M21" s="189"/>
      <c r="N21" s="189"/>
      <c r="O21" s="196"/>
      <c r="P21" s="196"/>
      <c r="T21" s="84"/>
    </row>
    <row r="22" spans="1:19" ht="12.75">
      <c r="A22" s="85" t="s">
        <v>52</v>
      </c>
      <c r="B22" s="86"/>
      <c r="C22" s="180"/>
      <c r="D22" s="180"/>
      <c r="E22" s="180"/>
      <c r="F22" s="180"/>
      <c r="G22" s="129"/>
      <c r="H22" s="86"/>
      <c r="K22" s="268"/>
      <c r="L22" s="268"/>
      <c r="M22" s="189"/>
      <c r="N22" s="189"/>
      <c r="O22" s="196"/>
      <c r="P22" s="196"/>
      <c r="Q22" s="109"/>
      <c r="R22" s="109"/>
      <c r="S22" s="109"/>
    </row>
    <row r="23" spans="1:16" ht="12.75" customHeight="1">
      <c r="A23" s="84" t="s">
        <v>20</v>
      </c>
      <c r="B23" s="30">
        <v>1.8604037524390495</v>
      </c>
      <c r="C23" s="27">
        <v>2.251117880833896</v>
      </c>
      <c r="D23" s="27">
        <v>2.088649491652961</v>
      </c>
      <c r="E23" s="27">
        <v>2.2830753368534884</v>
      </c>
      <c r="F23" s="25">
        <v>2.2052545735219007</v>
      </c>
      <c r="G23" s="130"/>
      <c r="H23" s="30">
        <v>1.9906319869690692</v>
      </c>
      <c r="I23" s="27">
        <v>2.3636737366413625</v>
      </c>
      <c r="J23" s="27">
        <v>2.1930819802746044</v>
      </c>
      <c r="K23" s="27">
        <v>2.397229135107648</v>
      </c>
      <c r="L23" s="25">
        <v>2.3155173116591596</v>
      </c>
      <c r="M23" s="189"/>
      <c r="N23" s="189"/>
      <c r="O23" s="196"/>
      <c r="P23" s="196"/>
    </row>
    <row r="24" spans="1:16" ht="12.75" customHeight="1">
      <c r="A24" s="84" t="s">
        <v>18</v>
      </c>
      <c r="B24" s="43">
        <v>5.603899718919783</v>
      </c>
      <c r="C24" s="128">
        <v>20</v>
      </c>
      <c r="D24" s="27">
        <v>8.279698128514003</v>
      </c>
      <c r="E24" s="27">
        <v>8.758088731614164</v>
      </c>
      <c r="F24" s="263">
        <v>20</v>
      </c>
      <c r="G24" s="130"/>
      <c r="H24" s="33">
        <v>5.8840818328963715</v>
      </c>
      <c r="I24" s="128">
        <v>20</v>
      </c>
      <c r="J24" s="27">
        <v>8.69337432136295</v>
      </c>
      <c r="K24" s="27">
        <v>9.19603003194069</v>
      </c>
      <c r="L24" s="263">
        <v>20</v>
      </c>
      <c r="M24" s="189"/>
      <c r="N24" s="189"/>
      <c r="O24" s="196"/>
      <c r="P24" s="196"/>
    </row>
    <row r="25" spans="1:16" ht="15" customHeight="1" thickBot="1">
      <c r="A25" s="94" t="s">
        <v>69</v>
      </c>
      <c r="B25" s="101">
        <v>2.216571558758095</v>
      </c>
      <c r="C25" s="181">
        <v>2.3763139168114282</v>
      </c>
      <c r="D25" s="181">
        <v>2.448023521102857</v>
      </c>
      <c r="E25" s="181">
        <v>2.277723808416952</v>
      </c>
      <c r="F25" s="181">
        <v>2.136519704502</v>
      </c>
      <c r="G25" s="136"/>
      <c r="H25" s="97">
        <v>2.3274001366959998</v>
      </c>
      <c r="I25" s="136">
        <v>2.4951296126519997</v>
      </c>
      <c r="J25" s="136">
        <v>2.570424697158</v>
      </c>
      <c r="K25" s="136">
        <v>2.3916099988378</v>
      </c>
      <c r="L25" s="136">
        <v>2.2433456897271</v>
      </c>
      <c r="M25" s="189"/>
      <c r="N25" s="189"/>
      <c r="O25" s="196"/>
      <c r="P25" s="196"/>
    </row>
    <row r="26" spans="1:19" s="84" customFormat="1" ht="13.5" thickTop="1">
      <c r="A26" s="84" t="s">
        <v>55</v>
      </c>
      <c r="B26" s="88">
        <f>MEDIAN(B7:B25)</f>
        <v>2.472644760459384</v>
      </c>
      <c r="C26" s="153">
        <f>MEDIAN(C7:C25)</f>
        <v>3.9528714594067456</v>
      </c>
      <c r="D26" s="153">
        <f>MEDIAN(D7:D25)</f>
        <v>3.9999543856786826</v>
      </c>
      <c r="E26" s="153">
        <f>MEDIAN(E7:E25)</f>
        <v>3.9303857086047556</v>
      </c>
      <c r="F26" s="153">
        <f>MEDIAN(F7:F25)</f>
        <v>4.3212761836753755</v>
      </c>
      <c r="G26" s="138"/>
      <c r="H26" s="88">
        <f>MEDIAN(H7:H25)</f>
        <v>3.177655064880491</v>
      </c>
      <c r="I26" s="138">
        <f>MEDIAN(I7:I25)</f>
        <v>4.921430661545244</v>
      </c>
      <c r="J26" s="138">
        <f>MEDIAN(J7:J25)</f>
        <v>5.454983195846941</v>
      </c>
      <c r="K26" s="153">
        <f>MEDIAN(K7:K25)</f>
        <v>5.049859578721865</v>
      </c>
      <c r="L26" s="153">
        <f>MEDIAN(L7:L25)</f>
        <v>5.712189180249599</v>
      </c>
      <c r="M26" s="189"/>
      <c r="N26" s="189"/>
      <c r="O26" s="196"/>
      <c r="P26" s="196"/>
      <c r="Q26" s="108"/>
      <c r="R26" s="108"/>
      <c r="S26" s="108"/>
    </row>
    <row r="27" spans="1:19" s="42" customFormat="1" ht="12" customHeight="1">
      <c r="A27" s="90" t="s">
        <v>56</v>
      </c>
      <c r="B27" s="87"/>
      <c r="C27" s="139"/>
      <c r="D27" s="182"/>
      <c r="E27" s="182"/>
      <c r="F27" s="182"/>
      <c r="G27" s="139"/>
      <c r="H27" s="87"/>
      <c r="I27" s="139"/>
      <c r="J27" s="140"/>
      <c r="K27" s="140"/>
      <c r="L27" s="140"/>
      <c r="M27" s="189"/>
      <c r="N27" s="189"/>
      <c r="O27" s="196"/>
      <c r="P27" s="196"/>
      <c r="Q27" s="108"/>
      <c r="R27" s="108"/>
      <c r="S27" s="108"/>
    </row>
    <row r="28" spans="1:20" s="82" customFormat="1" ht="12" customHeight="1">
      <c r="A28" s="84" t="s">
        <v>57</v>
      </c>
      <c r="B28" s="91">
        <f>(B21-B26)/B26*100</f>
        <v>-17.637190243954077</v>
      </c>
      <c r="C28" s="141">
        <f>(C21-C26)/C26*100</f>
        <v>-19.1084321148178</v>
      </c>
      <c r="D28" s="141">
        <f>(D21-D26)/D26*100</f>
        <v>-9.720152986512451</v>
      </c>
      <c r="E28" s="141">
        <f>(E21-E26)/E26*100</f>
        <v>-11.204643545304565</v>
      </c>
      <c r="F28" s="141">
        <f>(F21-F26)/F26*100</f>
        <v>-7.38846975070732</v>
      </c>
      <c r="G28" s="141"/>
      <c r="H28" s="91">
        <f>(H21-H26)/H26*100</f>
        <v>-32.70614159374085</v>
      </c>
      <c r="I28" s="141">
        <f>(I21-I26)/I26*100</f>
        <v>-31.779660613041543</v>
      </c>
      <c r="J28" s="141">
        <f>(J21-J26)/J26*100</f>
        <v>-30.490889451561387</v>
      </c>
      <c r="K28" s="141">
        <f>(K21-K26)/K26*100</f>
        <v>-27.433625769699187</v>
      </c>
      <c r="L28" s="141">
        <f>(L21-L26)/L26*100</f>
        <v>-26.43625994515144</v>
      </c>
      <c r="M28" s="189"/>
      <c r="N28" s="189"/>
      <c r="O28" s="196"/>
      <c r="P28" s="196"/>
      <c r="Q28" s="108"/>
      <c r="R28" s="108"/>
      <c r="S28" s="108"/>
      <c r="T28" s="84"/>
    </row>
    <row r="29" spans="1:20" s="82" customFormat="1" ht="12" customHeight="1">
      <c r="A29" s="84" t="s">
        <v>58</v>
      </c>
      <c r="B29" s="84">
        <v>2</v>
      </c>
      <c r="C29" s="92">
        <f>RANK(C21,C7:C21,1)</f>
        <v>2</v>
      </c>
      <c r="D29" s="92">
        <f>RANK(D21,D7:D21,1)</f>
        <v>4</v>
      </c>
      <c r="E29" s="92">
        <f>RANK(E21,E7:E21,1)</f>
        <v>4</v>
      </c>
      <c r="F29" s="92">
        <v>3</v>
      </c>
      <c r="G29" s="140"/>
      <c r="H29" s="92">
        <f>RANK(H21,H7:H21,1)</f>
        <v>2</v>
      </c>
      <c r="I29" s="92">
        <f>RANK(I21,I7:I21,1)</f>
        <v>2</v>
      </c>
      <c r="J29" s="92">
        <f>RANK(J21,J7:J21,1)</f>
        <v>2</v>
      </c>
      <c r="K29" s="92">
        <f>RANK(K21,K7:K21,1)</f>
        <v>2</v>
      </c>
      <c r="L29" s="92">
        <f>RANK(L21,L7:L21,1)</f>
        <v>2</v>
      </c>
      <c r="M29" s="189"/>
      <c r="N29" s="189"/>
      <c r="O29" s="196"/>
      <c r="P29" s="196"/>
      <c r="Q29" s="108"/>
      <c r="R29" s="108"/>
      <c r="S29" s="108"/>
      <c r="T29" s="84"/>
    </row>
    <row r="30" spans="1:20" s="82" customFormat="1" ht="13.5" thickBot="1">
      <c r="A30" s="94" t="s">
        <v>59</v>
      </c>
      <c r="B30" s="95">
        <f>RANK(B62,B59:B65,1)</f>
        <v>2</v>
      </c>
      <c r="C30" s="95">
        <v>3</v>
      </c>
      <c r="D30" s="95">
        <v>3</v>
      </c>
      <c r="E30" s="95">
        <v>3</v>
      </c>
      <c r="F30" s="95">
        <v>3</v>
      </c>
      <c r="G30" s="143"/>
      <c r="H30" s="95">
        <f>RANK(H62,H59:H65,1)</f>
        <v>2</v>
      </c>
      <c r="I30" s="143">
        <v>3</v>
      </c>
      <c r="J30" s="143">
        <v>3</v>
      </c>
      <c r="K30" s="143">
        <v>3</v>
      </c>
      <c r="L30" s="143">
        <v>3</v>
      </c>
      <c r="M30" s="225"/>
      <c r="N30" s="189"/>
      <c r="O30" s="196"/>
      <c r="P30" s="196"/>
      <c r="Q30" s="108"/>
      <c r="R30" s="108"/>
      <c r="S30" s="108"/>
      <c r="T30" s="84"/>
    </row>
    <row r="31" spans="1:20" s="82" customFormat="1" ht="15" thickTop="1">
      <c r="A31" s="84" t="s">
        <v>143</v>
      </c>
      <c r="B31" s="43" t="s">
        <v>11</v>
      </c>
      <c r="C31" s="134">
        <v>2.474774034250553</v>
      </c>
      <c r="D31" s="134">
        <v>3.0485299819205167</v>
      </c>
      <c r="E31" s="27" t="s">
        <v>11</v>
      </c>
      <c r="F31" s="40" t="s">
        <v>11</v>
      </c>
      <c r="G31" s="142"/>
      <c r="H31" s="43" t="s">
        <v>11</v>
      </c>
      <c r="I31" s="134">
        <v>2.969735838286474</v>
      </c>
      <c r="J31" s="134">
        <v>3.6582516198193025</v>
      </c>
      <c r="K31" s="27">
        <v>3.421374999160888</v>
      </c>
      <c r="L31" s="40" t="s">
        <v>11</v>
      </c>
      <c r="M31" s="189"/>
      <c r="N31" s="189"/>
      <c r="O31" s="196"/>
      <c r="P31" s="196"/>
      <c r="Q31" s="108"/>
      <c r="R31" s="108"/>
      <c r="S31" s="108"/>
      <c r="T31" s="84"/>
    </row>
    <row r="32" spans="1:16" ht="13.5" customHeight="1">
      <c r="A32" s="82" t="s">
        <v>148</v>
      </c>
      <c r="B32" s="43" t="s">
        <v>11</v>
      </c>
      <c r="C32" s="121" t="s">
        <v>11</v>
      </c>
      <c r="D32" s="121" t="s">
        <v>11</v>
      </c>
      <c r="E32" s="121" t="s">
        <v>11</v>
      </c>
      <c r="F32" s="121" t="s">
        <v>11</v>
      </c>
      <c r="G32" s="134"/>
      <c r="H32" s="27" t="s">
        <v>11</v>
      </c>
      <c r="I32" s="130" t="s">
        <v>11</v>
      </c>
      <c r="J32" s="130" t="s">
        <v>11</v>
      </c>
      <c r="K32" s="130" t="s">
        <v>11</v>
      </c>
      <c r="L32" s="130" t="s">
        <v>11</v>
      </c>
      <c r="M32" s="189"/>
      <c r="N32" s="189"/>
      <c r="O32" s="196"/>
      <c r="P32" s="196"/>
    </row>
    <row r="33" spans="1:19" ht="12.75">
      <c r="A33" s="82" t="s">
        <v>43</v>
      </c>
      <c r="B33" s="27">
        <v>1.7052464980678006</v>
      </c>
      <c r="C33" s="123">
        <v>3.337719655614182</v>
      </c>
      <c r="D33" s="123">
        <v>3.777667891465142</v>
      </c>
      <c r="E33" s="123">
        <v>3.693663607922191</v>
      </c>
      <c r="F33" s="123">
        <v>4.305661962361148</v>
      </c>
      <c r="G33" s="130"/>
      <c r="H33" s="25">
        <v>2.0292431031275195</v>
      </c>
      <c r="I33" s="135">
        <v>3.971870458344811</v>
      </c>
      <c r="J33" s="135">
        <v>4.495419739810104</v>
      </c>
      <c r="K33" s="135">
        <v>4.43239632950663</v>
      </c>
      <c r="L33" s="135">
        <v>5.166787300765481</v>
      </c>
      <c r="M33" s="189"/>
      <c r="N33" s="189"/>
      <c r="O33" s="196"/>
      <c r="P33" s="196"/>
      <c r="Q33" s="111"/>
      <c r="R33" s="111"/>
      <c r="S33" s="111"/>
    </row>
    <row r="34" spans="1:19" ht="12.75">
      <c r="A34" s="82" t="s">
        <v>44</v>
      </c>
      <c r="B34" s="27" t="s">
        <v>11</v>
      </c>
      <c r="C34" s="130">
        <v>2.3016935928071187</v>
      </c>
      <c r="D34" s="130">
        <v>2.7369781311840216</v>
      </c>
      <c r="E34" s="27">
        <v>2.5777584927087225</v>
      </c>
      <c r="F34" s="40" t="s">
        <v>11</v>
      </c>
      <c r="G34" s="130"/>
      <c r="H34" s="27" t="s">
        <v>11</v>
      </c>
      <c r="I34" s="130">
        <v>2.8390199427225373</v>
      </c>
      <c r="J34" s="130">
        <v>3.38035600792233</v>
      </c>
      <c r="K34" s="27">
        <v>3.328032392725299</v>
      </c>
      <c r="L34" s="130" t="s">
        <v>11</v>
      </c>
      <c r="M34" s="189"/>
      <c r="N34" s="189"/>
      <c r="O34" s="196"/>
      <c r="P34" s="196"/>
      <c r="S34" s="110"/>
    </row>
    <row r="35" spans="1:19" ht="12.75" customHeight="1">
      <c r="A35" s="84" t="s">
        <v>45</v>
      </c>
      <c r="B35" s="43">
        <v>1.0076566178696529</v>
      </c>
      <c r="C35" s="123">
        <v>2.92433353906802</v>
      </c>
      <c r="D35" s="123">
        <v>3.2257765044886826</v>
      </c>
      <c r="E35" s="27">
        <v>2.871004699612322</v>
      </c>
      <c r="F35" s="27">
        <v>3.1744690033640444</v>
      </c>
      <c r="G35" s="134"/>
      <c r="H35" s="43">
        <v>1.1588051106878878</v>
      </c>
      <c r="I35" s="135">
        <v>3.509200248398668</v>
      </c>
      <c r="J35" s="135">
        <v>3.951576219346928</v>
      </c>
      <c r="K35" s="27">
        <v>3.588755872959266</v>
      </c>
      <c r="L35" s="27">
        <v>3.96808625575722</v>
      </c>
      <c r="M35" s="189"/>
      <c r="N35" s="189"/>
      <c r="O35" s="196"/>
      <c r="P35" s="196"/>
      <c r="S35" s="110"/>
    </row>
    <row r="36" spans="1:19" ht="13.5" customHeight="1">
      <c r="A36" s="84" t="s">
        <v>149</v>
      </c>
      <c r="B36" s="43" t="s">
        <v>11</v>
      </c>
      <c r="C36" s="134" t="s">
        <v>11</v>
      </c>
      <c r="D36" s="134" t="s">
        <v>11</v>
      </c>
      <c r="E36" s="134" t="s">
        <v>11</v>
      </c>
      <c r="F36" s="134" t="s">
        <v>11</v>
      </c>
      <c r="G36" s="134"/>
      <c r="H36" s="43" t="s">
        <v>11</v>
      </c>
      <c r="I36" s="134" t="s">
        <v>11</v>
      </c>
      <c r="J36" s="134" t="s">
        <v>11</v>
      </c>
      <c r="K36" s="134" t="s">
        <v>11</v>
      </c>
      <c r="L36" s="134" t="s">
        <v>11</v>
      </c>
      <c r="M36" s="189"/>
      <c r="N36" s="189"/>
      <c r="O36" s="196"/>
      <c r="P36" s="196"/>
      <c r="Q36" s="110"/>
      <c r="R36" s="110"/>
      <c r="S36" s="110"/>
    </row>
    <row r="37" spans="1:19" ht="13.5" customHeight="1">
      <c r="A37" s="84" t="s">
        <v>144</v>
      </c>
      <c r="B37" s="43" t="s">
        <v>11</v>
      </c>
      <c r="C37" s="134">
        <v>2.6355279393401227</v>
      </c>
      <c r="D37" s="134">
        <v>3.4483118841431746</v>
      </c>
      <c r="E37" s="134" t="s">
        <v>11</v>
      </c>
      <c r="F37" s="40" t="s">
        <v>11</v>
      </c>
      <c r="G37" s="134"/>
      <c r="H37" s="43" t="s">
        <v>11</v>
      </c>
      <c r="I37" s="134">
        <v>3.1099249341718735</v>
      </c>
      <c r="J37" s="134">
        <v>4.13796537004326</v>
      </c>
      <c r="K37" s="135">
        <v>3.984177100423026</v>
      </c>
      <c r="L37" s="40" t="s">
        <v>11</v>
      </c>
      <c r="M37" s="189"/>
      <c r="N37" s="189"/>
      <c r="O37" s="196"/>
      <c r="P37" s="196"/>
      <c r="Q37" s="111"/>
      <c r="R37" s="111"/>
      <c r="S37" s="111"/>
    </row>
    <row r="38" spans="1:19" ht="13.5" customHeight="1">
      <c r="A38" s="84" t="s">
        <v>150</v>
      </c>
      <c r="B38" s="43" t="s">
        <v>11</v>
      </c>
      <c r="C38" s="134" t="s">
        <v>11</v>
      </c>
      <c r="D38" s="134" t="s">
        <v>11</v>
      </c>
      <c r="E38" s="134" t="s">
        <v>11</v>
      </c>
      <c r="F38" s="134" t="s">
        <v>11</v>
      </c>
      <c r="G38" s="134"/>
      <c r="H38" s="43" t="s">
        <v>11</v>
      </c>
      <c r="I38" s="134" t="s">
        <v>11</v>
      </c>
      <c r="J38" s="134" t="s">
        <v>11</v>
      </c>
      <c r="K38" s="134" t="s">
        <v>11</v>
      </c>
      <c r="L38" s="134" t="s">
        <v>11</v>
      </c>
      <c r="M38" s="189"/>
      <c r="N38" s="189"/>
      <c r="O38" s="196"/>
      <c r="P38" s="196"/>
      <c r="Q38" s="111"/>
      <c r="R38" s="111"/>
      <c r="S38" s="111"/>
    </row>
    <row r="39" spans="1:16" ht="12.75" customHeight="1">
      <c r="A39" s="84" t="s">
        <v>49</v>
      </c>
      <c r="B39" s="43">
        <v>1.717361246990635</v>
      </c>
      <c r="C39" s="123">
        <v>3.5792398206912375</v>
      </c>
      <c r="D39" s="123">
        <v>3.6262811901988115</v>
      </c>
      <c r="E39" s="123">
        <v>3.524647648352701</v>
      </c>
      <c r="F39" s="123">
        <v>3.6573751977276587</v>
      </c>
      <c r="G39" s="134"/>
      <c r="H39" s="43">
        <v>2.0951821781382254</v>
      </c>
      <c r="I39" s="135">
        <v>4.366672579888612</v>
      </c>
      <c r="J39" s="135">
        <v>4.424063045047597</v>
      </c>
      <c r="K39" s="135">
        <v>4.300071607227208</v>
      </c>
      <c r="L39" s="135">
        <v>4.4985714700328865</v>
      </c>
      <c r="M39" s="135"/>
      <c r="N39" s="189"/>
      <c r="O39" s="196"/>
      <c r="P39" s="196"/>
    </row>
    <row r="40" spans="1:16" ht="13.5" customHeight="1">
      <c r="A40" s="84" t="s">
        <v>145</v>
      </c>
      <c r="B40" s="43" t="s">
        <v>11</v>
      </c>
      <c r="C40" s="134">
        <v>1.7324791180129175</v>
      </c>
      <c r="D40" s="134">
        <v>1.4263170918394417</v>
      </c>
      <c r="E40" s="27" t="s">
        <v>11</v>
      </c>
      <c r="F40" s="40" t="s">
        <v>11</v>
      </c>
      <c r="G40" s="134"/>
      <c r="H40" s="43" t="s">
        <v>11</v>
      </c>
      <c r="I40" s="134">
        <v>2.6568555478510776</v>
      </c>
      <c r="J40" s="134">
        <v>2.496944519776991</v>
      </c>
      <c r="K40" s="27">
        <v>2.372871187661381</v>
      </c>
      <c r="L40" s="40" t="s">
        <v>11</v>
      </c>
      <c r="M40" s="189"/>
      <c r="N40" s="189"/>
      <c r="O40" s="196"/>
      <c r="P40" s="196"/>
    </row>
    <row r="41" spans="1:16" ht="12.75" customHeight="1">
      <c r="A41" s="84" t="s">
        <v>50</v>
      </c>
      <c r="B41" s="43">
        <v>2.1337315771166</v>
      </c>
      <c r="C41" s="123">
        <v>3.206678673582597</v>
      </c>
      <c r="D41" s="123">
        <v>3.6188891561933643</v>
      </c>
      <c r="E41" s="123">
        <v>3.2904433667331086</v>
      </c>
      <c r="F41" s="123">
        <v>3.5801813350868494</v>
      </c>
      <c r="G41" s="130"/>
      <c r="H41" s="27">
        <v>2.539135272542407</v>
      </c>
      <c r="I41" s="130">
        <v>3.815947924353169</v>
      </c>
      <c r="J41" s="130">
        <v>4.306478704934409</v>
      </c>
      <c r="K41" s="42">
        <v>3.915624649280639</v>
      </c>
      <c r="L41" s="135">
        <v>4.296217619457014</v>
      </c>
      <c r="M41" s="189"/>
      <c r="N41" s="189"/>
      <c r="O41" s="196"/>
      <c r="P41" s="196"/>
    </row>
    <row r="42" spans="1:16" ht="13.5" thickBot="1">
      <c r="A42" s="94" t="s">
        <v>51</v>
      </c>
      <c r="B42" s="36" t="s">
        <v>11</v>
      </c>
      <c r="C42" s="136">
        <v>3.9149169473966383</v>
      </c>
      <c r="D42" s="136">
        <v>4.3874936209515125</v>
      </c>
      <c r="E42" s="136">
        <v>4.131464009422023</v>
      </c>
      <c r="F42" s="136">
        <v>4.749044536946431</v>
      </c>
      <c r="G42" s="136"/>
      <c r="H42" s="36" t="s">
        <v>11</v>
      </c>
      <c r="I42" s="136">
        <v>4.96906636197605</v>
      </c>
      <c r="J42" s="136">
        <v>5.56846520763861</v>
      </c>
      <c r="K42" s="136">
        <v>5.357124545290778</v>
      </c>
      <c r="L42" s="136">
        <v>6.162563497045687</v>
      </c>
      <c r="M42"/>
      <c r="N42" s="189"/>
      <c r="O42" s="196"/>
      <c r="P42" s="196"/>
    </row>
    <row r="43" spans="1:15" ht="13.5" customHeight="1" thickTop="1">
      <c r="A43" s="84" t="s">
        <v>107</v>
      </c>
      <c r="B43" s="27">
        <v>2.422312542849575</v>
      </c>
      <c r="C43" s="27">
        <f>MEDIAN(C31:C42,C7:C21)</f>
        <v>3.640730991670707</v>
      </c>
      <c r="D43" s="27">
        <f>MEDIAN(D31:D42,D7:D21)</f>
        <v>3.829633184348144</v>
      </c>
      <c r="E43" s="27">
        <v>3.7467632458023106</v>
      </c>
      <c r="F43" s="27" t="s">
        <v>11</v>
      </c>
      <c r="G43" s="130"/>
      <c r="H43" s="27">
        <v>2.844524514218276</v>
      </c>
      <c r="I43" s="27">
        <f>MEDIAN(I31:I42,I6:I21)</f>
        <v>4.583411533272244</v>
      </c>
      <c r="J43" s="27">
        <f>MEDIAN(J31:J42,J6:J21)</f>
        <v>4.840619183537383</v>
      </c>
      <c r="K43" s="27">
        <v>4.780492860962459</v>
      </c>
      <c r="L43" s="27" t="s">
        <v>11</v>
      </c>
      <c r="M43"/>
      <c r="N43" s="189"/>
      <c r="O43" s="179"/>
    </row>
    <row r="44" spans="1:15" ht="12" customHeight="1">
      <c r="A44" s="90" t="s">
        <v>56</v>
      </c>
      <c r="B44" s="27"/>
      <c r="C44" s="130"/>
      <c r="D44" s="180"/>
      <c r="E44" s="180"/>
      <c r="F44" s="180"/>
      <c r="G44" s="130"/>
      <c r="H44" s="27"/>
      <c r="I44" s="130"/>
      <c r="L44" s="113"/>
      <c r="M44"/>
      <c r="N44" s="189"/>
      <c r="O44" s="163"/>
    </row>
    <row r="45" spans="1:15" ht="12" customHeight="1">
      <c r="A45" s="84" t="s">
        <v>108</v>
      </c>
      <c r="B45" s="96">
        <f>(B21-B43)/B43*100</f>
        <v>-15.92580792219971</v>
      </c>
      <c r="C45" s="96">
        <f>(C21-C43)/C43*100</f>
        <v>-12.173140302995288</v>
      </c>
      <c r="D45" s="96">
        <f>(D21-D43)/D43*100</f>
        <v>-5.704997680746079</v>
      </c>
      <c r="E45" s="96">
        <v>-7.01474922646282</v>
      </c>
      <c r="F45" s="96" t="s">
        <v>11</v>
      </c>
      <c r="G45" s="144"/>
      <c r="H45" s="96">
        <f>(H21-H43)/H43*100</f>
        <v>-24.825161839476724</v>
      </c>
      <c r="I45" s="96">
        <f>(I21-I43)/I43*100</f>
        <v>-26.74852180242621</v>
      </c>
      <c r="J45" s="96">
        <f>(J21-J43)/J43*100</f>
        <v>-21.668899034748513</v>
      </c>
      <c r="K45" s="96">
        <v>-23.477890117306746</v>
      </c>
      <c r="L45" s="96" t="s">
        <v>11</v>
      </c>
      <c r="M45"/>
      <c r="N45" s="189"/>
      <c r="O45" s="179"/>
    </row>
    <row r="46" spans="1:20" s="82" customFormat="1" ht="13.5" customHeight="1" thickBot="1">
      <c r="A46" s="94" t="s">
        <v>109</v>
      </c>
      <c r="B46" s="37">
        <v>5</v>
      </c>
      <c r="C46" s="145">
        <v>7</v>
      </c>
      <c r="D46" s="184">
        <v>9</v>
      </c>
      <c r="E46" s="184">
        <v>10</v>
      </c>
      <c r="F46" s="184" t="s">
        <v>11</v>
      </c>
      <c r="G46" s="145"/>
      <c r="H46" s="37">
        <v>5</v>
      </c>
      <c r="I46" s="145">
        <v>6</v>
      </c>
      <c r="J46" s="146">
        <v>5</v>
      </c>
      <c r="K46" s="146">
        <v>6</v>
      </c>
      <c r="L46" s="184" t="s">
        <v>11</v>
      </c>
      <c r="M46"/>
      <c r="N46" s="189"/>
      <c r="O46" s="163"/>
      <c r="P46" s="108"/>
      <c r="Q46" s="108"/>
      <c r="R46" s="108"/>
      <c r="S46" s="108"/>
      <c r="T46" s="84"/>
    </row>
    <row r="47" spans="1:15" ht="13.5" thickTop="1">
      <c r="A47" s="100" t="s">
        <v>61</v>
      </c>
      <c r="B47" s="87"/>
      <c r="C47" s="139"/>
      <c r="D47" s="139"/>
      <c r="E47" s="139"/>
      <c r="F47" s="139"/>
      <c r="G47" s="87"/>
      <c r="H47" s="87"/>
      <c r="I47" s="139"/>
      <c r="J47" s="139"/>
      <c r="K47" s="139"/>
      <c r="N47" s="89"/>
      <c r="O47" s="179"/>
    </row>
    <row r="48" spans="14:15" ht="12.75">
      <c r="N48" s="89"/>
      <c r="O48" s="179"/>
    </row>
    <row r="49" spans="10:15" ht="12.75">
      <c r="J49" s="113" t="s">
        <v>28</v>
      </c>
      <c r="N49" s="89"/>
      <c r="O49" s="163"/>
    </row>
    <row r="50" spans="14:15" ht="12.75">
      <c r="N50" s="107" t="s">
        <v>9</v>
      </c>
      <c r="O50" s="110" t="s">
        <v>100</v>
      </c>
    </row>
    <row r="56" ht="12.75" customHeight="1"/>
    <row r="57" ht="12.75" hidden="1"/>
    <row r="58" spans="2:12" ht="12.75" hidden="1">
      <c r="B58" s="116">
        <v>2005</v>
      </c>
      <c r="C58" s="116">
        <v>2006</v>
      </c>
      <c r="D58" s="116">
        <v>2007</v>
      </c>
      <c r="E58" s="118"/>
      <c r="F58" s="118"/>
      <c r="G58" s="118"/>
      <c r="H58" s="116">
        <v>2005</v>
      </c>
      <c r="I58" s="116">
        <v>2006</v>
      </c>
      <c r="J58" s="116">
        <v>2007</v>
      </c>
      <c r="K58" s="116"/>
      <c r="L58" s="116">
        <v>2006</v>
      </c>
    </row>
    <row r="59" spans="1:11" ht="12.75" hidden="1">
      <c r="A59" s="48" t="s">
        <v>5</v>
      </c>
      <c r="B59" s="176">
        <f aca="true" t="shared" si="0" ref="B59:J59">B11</f>
        <v>2.3820897497525246</v>
      </c>
      <c r="C59" s="176">
        <f t="shared" si="0"/>
        <v>3.665107250166477</v>
      </c>
      <c r="D59" s="176">
        <f t="shared" si="0"/>
        <v>3.9886540580240415</v>
      </c>
      <c r="E59" s="176"/>
      <c r="F59" s="176"/>
      <c r="G59" s="176"/>
      <c r="H59" s="176">
        <f t="shared" si="0"/>
        <v>2.7955138731587326</v>
      </c>
      <c r="I59" s="176">
        <f t="shared" si="0"/>
        <v>4.31328882498114</v>
      </c>
      <c r="J59" s="176">
        <f t="shared" si="0"/>
        <v>4.681239539219247</v>
      </c>
      <c r="K59" s="176"/>
    </row>
    <row r="60" spans="1:11" ht="12.75" hidden="1">
      <c r="A60" s="48" t="s">
        <v>6</v>
      </c>
      <c r="B60" s="176">
        <f aca="true" t="shared" si="1" ref="B60:J60">B12</f>
        <v>2.7740494372086255</v>
      </c>
      <c r="C60" s="176">
        <f t="shared" si="1"/>
        <v>4.317340551957227</v>
      </c>
      <c r="D60" s="176">
        <f t="shared" si="1"/>
        <v>4.742953002286887</v>
      </c>
      <c r="E60" s="176"/>
      <c r="F60" s="176"/>
      <c r="G60" s="176"/>
      <c r="H60" s="176">
        <f t="shared" si="1"/>
        <v>3.6542734537131274</v>
      </c>
      <c r="I60" s="176">
        <f t="shared" si="1"/>
        <v>5.659151028014501</v>
      </c>
      <c r="J60" s="176">
        <f t="shared" si="1"/>
        <v>6.227763585618114</v>
      </c>
      <c r="K60" s="176"/>
    </row>
    <row r="61" spans="1:11" ht="12.75" hidden="1">
      <c r="A61" s="48" t="s">
        <v>9</v>
      </c>
      <c r="B61" s="176">
        <f aca="true" t="shared" si="2" ref="B61:J61">B15</f>
        <v>2.422312542849575</v>
      </c>
      <c r="C61" s="176">
        <f t="shared" si="2"/>
        <v>3.689068606847768</v>
      </c>
      <c r="D61" s="176">
        <f t="shared" si="2"/>
        <v>3.8815984772311465</v>
      </c>
      <c r="E61" s="176"/>
      <c r="F61" s="176"/>
      <c r="G61" s="176"/>
      <c r="H61" s="176">
        <f t="shared" si="2"/>
        <v>3.8981248464880864</v>
      </c>
      <c r="I61" s="176">
        <f t="shared" si="2"/>
        <v>5.401887520483685</v>
      </c>
      <c r="J61" s="176">
        <f t="shared" si="2"/>
        <v>5.847586002706562</v>
      </c>
      <c r="K61" s="176"/>
    </row>
    <row r="62" spans="1:11" ht="12.75" hidden="1">
      <c r="A62" s="48" t="s">
        <v>16</v>
      </c>
      <c r="B62" s="176">
        <f aca="true" t="shared" si="3" ref="B62:I62">B21</f>
        <v>2.0365397</v>
      </c>
      <c r="C62" s="176">
        <f t="shared" si="3"/>
        <v>3.1975397</v>
      </c>
      <c r="D62" s="176">
        <f t="shared" si="3"/>
        <v>3.6111527000000003</v>
      </c>
      <c r="E62" s="176"/>
      <c r="F62" s="176"/>
      <c r="G62" s="176"/>
      <c r="H62" s="176">
        <f t="shared" si="3"/>
        <v>2.1383666999999997</v>
      </c>
      <c r="I62" s="176">
        <f t="shared" si="3"/>
        <v>3.3574167000000004</v>
      </c>
      <c r="J62" s="176" t="e">
        <f>#REF!</f>
        <v>#REF!</v>
      </c>
      <c r="K62" s="176"/>
    </row>
    <row r="63" spans="1:11" ht="12.75" hidden="1">
      <c r="A63" s="48" t="s">
        <v>20</v>
      </c>
      <c r="B63" s="176">
        <f aca="true" t="shared" si="4" ref="B63:J63">B23</f>
        <v>1.8604037524390495</v>
      </c>
      <c r="C63" s="176">
        <f t="shared" si="4"/>
        <v>2.251117880833896</v>
      </c>
      <c r="D63" s="176">
        <f t="shared" si="4"/>
        <v>2.088649491652961</v>
      </c>
      <c r="E63" s="176"/>
      <c r="F63" s="176"/>
      <c r="G63" s="176"/>
      <c r="H63" s="176">
        <f t="shared" si="4"/>
        <v>1.9906319869690692</v>
      </c>
      <c r="I63" s="176">
        <f t="shared" si="4"/>
        <v>2.3636737366413625</v>
      </c>
      <c r="J63" s="176">
        <f t="shared" si="4"/>
        <v>2.1930819802746044</v>
      </c>
      <c r="K63" s="176"/>
    </row>
    <row r="64" spans="1:11" ht="12.75" hidden="1">
      <c r="A64" s="48" t="s">
        <v>18</v>
      </c>
      <c r="B64" s="176">
        <f aca="true" t="shared" si="5" ref="B64:J65">B24</f>
        <v>5.603899718919783</v>
      </c>
      <c r="C64" s="176">
        <f t="shared" si="5"/>
        <v>20</v>
      </c>
      <c r="D64" s="176">
        <f t="shared" si="5"/>
        <v>8.279698128514003</v>
      </c>
      <c r="E64" s="176"/>
      <c r="F64" s="176"/>
      <c r="G64" s="176"/>
      <c r="H64" s="176">
        <f t="shared" si="5"/>
        <v>5.8840818328963715</v>
      </c>
      <c r="I64" s="176">
        <f t="shared" si="5"/>
        <v>20</v>
      </c>
      <c r="J64" s="176">
        <f t="shared" si="5"/>
        <v>8.69337432136295</v>
      </c>
      <c r="K64" s="176"/>
    </row>
    <row r="65" spans="1:11" ht="12.75" hidden="1">
      <c r="A65" s="42" t="s">
        <v>21</v>
      </c>
      <c r="B65" s="176">
        <f t="shared" si="5"/>
        <v>2.216571558758095</v>
      </c>
      <c r="C65" s="176">
        <f t="shared" si="5"/>
        <v>2.3763139168114282</v>
      </c>
      <c r="D65" s="176">
        <f t="shared" si="5"/>
        <v>2.448023521102857</v>
      </c>
      <c r="E65" s="176"/>
      <c r="F65" s="176"/>
      <c r="G65" s="176"/>
      <c r="H65" s="176">
        <f t="shared" si="5"/>
        <v>2.3274001366959998</v>
      </c>
      <c r="I65" s="176">
        <f t="shared" si="5"/>
        <v>2.4951296126519997</v>
      </c>
      <c r="J65" s="176">
        <f t="shared" si="5"/>
        <v>2.570424697158</v>
      </c>
      <c r="K65" s="176"/>
    </row>
    <row r="66" spans="1:9" ht="12.75">
      <c r="A66" s="42"/>
      <c r="B66" s="52"/>
      <c r="C66" s="135"/>
      <c r="D66" s="135"/>
      <c r="E66" s="135"/>
      <c r="F66" s="135"/>
      <c r="G66" s="52"/>
      <c r="H66" s="52"/>
      <c r="I66" s="135"/>
    </row>
  </sheetData>
  <sheetProtection/>
  <mergeCells count="3">
    <mergeCell ref="B4:F4"/>
    <mergeCell ref="H4:L4"/>
    <mergeCell ref="B3:L3"/>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&amp;C68</oddFooter>
  </headerFooter>
  <rowBreaks count="1" manualBreakCount="1">
    <brk id="56" max="1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P70"/>
  <sheetViews>
    <sheetView showGridLines="0" zoomScale="75" zoomScaleNormal="75" zoomScalePageLayoutView="0" workbookViewId="0" topLeftCell="A1">
      <selection activeCell="A40" sqref="A40"/>
    </sheetView>
  </sheetViews>
  <sheetFormatPr defaultColWidth="9.140625" defaultRowHeight="12.75"/>
  <cols>
    <col min="1" max="1" width="17.28125" style="12" customWidth="1"/>
    <col min="2" max="5" width="8.7109375" style="12" customWidth="1"/>
    <col min="6" max="6" width="8.7109375" style="14" customWidth="1"/>
    <col min="7" max="9" width="8.7109375" style="12" customWidth="1"/>
    <col min="10" max="16384" width="9.140625" style="12" customWidth="1"/>
  </cols>
  <sheetData>
    <row r="2" spans="2:14" ht="12.75">
      <c r="B2" s="272" t="s">
        <v>40</v>
      </c>
      <c r="C2" s="272"/>
      <c r="D2" s="272"/>
      <c r="E2" s="272"/>
      <c r="F2" s="272"/>
      <c r="G2" s="272"/>
      <c r="H2" s="272"/>
      <c r="I2" s="272"/>
      <c r="J2" s="272"/>
      <c r="K2" s="272"/>
      <c r="L2" s="272"/>
      <c r="M2" s="272"/>
      <c r="N2" s="272"/>
    </row>
    <row r="3" spans="2:16" ht="12.75">
      <c r="B3" s="41">
        <v>1997</v>
      </c>
      <c r="C3" s="41">
        <v>1998</v>
      </c>
      <c r="D3" s="41">
        <v>1999</v>
      </c>
      <c r="E3" s="13">
        <v>2000</v>
      </c>
      <c r="F3" s="13">
        <v>2001</v>
      </c>
      <c r="G3" s="13">
        <v>2002</v>
      </c>
      <c r="H3" s="13">
        <v>2003</v>
      </c>
      <c r="I3" s="13">
        <v>2004</v>
      </c>
      <c r="J3" s="13">
        <v>2005</v>
      </c>
      <c r="K3" s="13">
        <v>2006</v>
      </c>
      <c r="L3" s="13">
        <v>2007</v>
      </c>
      <c r="M3" s="13">
        <v>2008</v>
      </c>
      <c r="N3" s="13">
        <v>2009</v>
      </c>
      <c r="O3" s="13">
        <v>2010</v>
      </c>
      <c r="P3" s="13">
        <v>2011</v>
      </c>
    </row>
    <row r="4" spans="1:8" ht="12.75">
      <c r="A4" s="16" t="s">
        <v>0</v>
      </c>
      <c r="G4" s="23"/>
      <c r="H4" s="23"/>
    </row>
    <row r="5" spans="1:16" ht="12.75">
      <c r="A5" s="12" t="s">
        <v>1</v>
      </c>
      <c r="B5" s="226">
        <v>1.4500818330605565</v>
      </c>
      <c r="C5" s="226">
        <v>1.4884105960264902</v>
      </c>
      <c r="D5" s="226">
        <v>1.517799352750809</v>
      </c>
      <c r="E5" s="226">
        <v>1.6414523449319212</v>
      </c>
      <c r="F5" s="226">
        <v>1.6095100864553316</v>
      </c>
      <c r="G5" s="164">
        <v>1.5907046476761617</v>
      </c>
      <c r="H5" s="164">
        <v>1.4508196721311475</v>
      </c>
      <c r="I5" s="164">
        <v>1.4744525547445255</v>
      </c>
      <c r="J5" s="164">
        <v>1.4636363636363636</v>
      </c>
      <c r="K5" s="164">
        <v>1.4677716390423574</v>
      </c>
      <c r="L5" s="164">
        <v>1.4619426458465061</v>
      </c>
      <c r="M5" s="164">
        <v>1.254995716644055</v>
      </c>
      <c r="N5" s="164">
        <v>1.1213922628867505</v>
      </c>
      <c r="O5" s="164">
        <v>1.1666710446414361</v>
      </c>
      <c r="P5" s="164">
        <v>1.1525520675616567</v>
      </c>
    </row>
    <row r="6" spans="1:16" ht="12.75">
      <c r="A6" s="12" t="s">
        <v>2</v>
      </c>
      <c r="B6" s="226">
        <v>1.4500818330605565</v>
      </c>
      <c r="C6" s="226">
        <v>1.490066225165563</v>
      </c>
      <c r="D6" s="226">
        <v>1.517799352750809</v>
      </c>
      <c r="E6" s="226">
        <v>1.64</v>
      </c>
      <c r="F6" s="226">
        <v>1.6095100864553316</v>
      </c>
      <c r="G6" s="164">
        <v>1.5907046476761617</v>
      </c>
      <c r="H6" s="164">
        <v>1.4508196721311475</v>
      </c>
      <c r="I6" s="164">
        <v>1.4744525547445255</v>
      </c>
      <c r="J6" s="164">
        <v>1.4636363636363636</v>
      </c>
      <c r="K6" s="164">
        <v>1.4677716390423574</v>
      </c>
      <c r="L6" s="164">
        <v>1.4619426458465061</v>
      </c>
      <c r="M6" s="164">
        <v>1.254995716644055</v>
      </c>
      <c r="N6" s="164">
        <v>1.1213922628867505</v>
      </c>
      <c r="O6" s="164">
        <v>1.1666710446414361</v>
      </c>
      <c r="P6" s="164">
        <v>1.1525520675616567</v>
      </c>
    </row>
    <row r="7" spans="1:16" ht="12.75">
      <c r="A7" s="12" t="s">
        <v>3</v>
      </c>
      <c r="B7" s="164">
        <v>10.82</v>
      </c>
      <c r="C7" s="164">
        <v>11.097</v>
      </c>
      <c r="D7" s="227">
        <v>11.294498381877023</v>
      </c>
      <c r="E7" s="227">
        <v>12.239031770045385</v>
      </c>
      <c r="F7" s="228">
        <v>11.986</v>
      </c>
      <c r="G7" s="164">
        <v>11.820089955022489</v>
      </c>
      <c r="H7" s="164">
        <v>10.75</v>
      </c>
      <c r="I7" s="164">
        <v>10.970802919708028</v>
      </c>
      <c r="J7" s="164">
        <v>10.901818181818182</v>
      </c>
      <c r="K7" s="164">
        <v>10.944751381215468</v>
      </c>
      <c r="L7" s="164">
        <v>10.892368920227623</v>
      </c>
      <c r="M7" s="164">
        <v>9.372150097616396</v>
      </c>
      <c r="N7" s="164">
        <v>8.351313795042676</v>
      </c>
      <c r="O7" s="164">
        <v>8.690138277045456</v>
      </c>
      <c r="P7" s="164">
        <v>8.601761460951934</v>
      </c>
    </row>
    <row r="8" spans="1:16" ht="12.75">
      <c r="A8" s="31" t="s">
        <v>4</v>
      </c>
      <c r="B8" s="226">
        <v>1.4517184942716859</v>
      </c>
      <c r="C8" s="226">
        <v>1.490066225165563</v>
      </c>
      <c r="D8" s="226">
        <v>1.517799352750809</v>
      </c>
      <c r="E8" s="226">
        <v>1.6414523449319212</v>
      </c>
      <c r="F8" s="226">
        <v>1.6095100864553316</v>
      </c>
      <c r="G8" s="164">
        <v>1.5907046476761617</v>
      </c>
      <c r="H8" s="164">
        <v>1.4508196721311475</v>
      </c>
      <c r="I8" s="164">
        <v>1.4744525547445255</v>
      </c>
      <c r="J8" s="164">
        <v>1.4636363636363636</v>
      </c>
      <c r="K8" s="164">
        <v>1.4677716390423574</v>
      </c>
      <c r="L8" s="164">
        <v>1.4619426458465061</v>
      </c>
      <c r="M8" s="164">
        <v>1.254995716644055</v>
      </c>
      <c r="N8" s="164">
        <v>1.1213922628867505</v>
      </c>
      <c r="O8" s="164">
        <v>1.1666710446414361</v>
      </c>
      <c r="P8" s="164">
        <v>1.1525520675616567</v>
      </c>
    </row>
    <row r="9" spans="1:16" ht="12.75">
      <c r="A9" s="12" t="s">
        <v>5</v>
      </c>
      <c r="B9" s="226">
        <v>1.4271685761047463</v>
      </c>
      <c r="C9" s="226">
        <v>1.4884105960264902</v>
      </c>
      <c r="D9" s="226">
        <v>1.517799352750809</v>
      </c>
      <c r="E9" s="226">
        <v>1.6414523449319212</v>
      </c>
      <c r="F9" s="226">
        <v>1.6095100864553316</v>
      </c>
      <c r="G9" s="164">
        <v>1.5907046476761617</v>
      </c>
      <c r="H9" s="164">
        <v>1.4508196721311475</v>
      </c>
      <c r="I9" s="164">
        <v>1.4744525547445255</v>
      </c>
      <c r="J9" s="164">
        <v>1.4636363636363636</v>
      </c>
      <c r="K9" s="164">
        <v>1.4677716390423574</v>
      </c>
      <c r="L9" s="164">
        <v>1.4619426458465061</v>
      </c>
      <c r="M9" s="164">
        <v>1.254995716644055</v>
      </c>
      <c r="N9" s="164">
        <v>1.1213922628867505</v>
      </c>
      <c r="O9" s="164">
        <v>1.1666710446414361</v>
      </c>
      <c r="P9" s="164">
        <v>1.1525520675616567</v>
      </c>
    </row>
    <row r="10" spans="1:16" ht="12.75">
      <c r="A10" s="12" t="s">
        <v>6</v>
      </c>
      <c r="B10" s="226">
        <v>1.4566284779050738</v>
      </c>
      <c r="C10" s="226">
        <v>1.4884105960264902</v>
      </c>
      <c r="D10" s="226">
        <v>1.517799352750809</v>
      </c>
      <c r="E10" s="226">
        <v>1.6414523449319212</v>
      </c>
      <c r="F10" s="226">
        <v>1.6095100864553316</v>
      </c>
      <c r="G10" s="164">
        <v>1.5907046476761617</v>
      </c>
      <c r="H10" s="164">
        <v>1.4508196721311475</v>
      </c>
      <c r="I10" s="164">
        <v>1.4744525547445255</v>
      </c>
      <c r="J10" s="164">
        <v>1.4636363636363636</v>
      </c>
      <c r="K10" s="164">
        <v>1.4677716390423574</v>
      </c>
      <c r="L10" s="164">
        <v>1.4619426458465061</v>
      </c>
      <c r="M10" s="164">
        <v>1.254995716644055</v>
      </c>
      <c r="N10" s="164">
        <v>1.1213922628867505</v>
      </c>
      <c r="O10" s="164">
        <v>1.1666710446414361</v>
      </c>
      <c r="P10" s="164">
        <v>1.1525520675616567</v>
      </c>
    </row>
    <row r="11" spans="1:16" ht="12.75">
      <c r="A11" s="12" t="s">
        <v>7</v>
      </c>
      <c r="B11" s="226">
        <v>1.3109656301145665</v>
      </c>
      <c r="C11" s="226">
        <v>1.435430463576159</v>
      </c>
      <c r="D11" s="226">
        <v>1.4514563106796117</v>
      </c>
      <c r="E11" s="226">
        <v>1.6172465960665656</v>
      </c>
      <c r="F11" s="226">
        <v>1.6095100864553316</v>
      </c>
      <c r="G11" s="164">
        <v>1.5907046476761617</v>
      </c>
      <c r="H11" s="164">
        <v>1.4508196721311475</v>
      </c>
      <c r="I11" s="164">
        <v>1.4744525547445255</v>
      </c>
      <c r="J11" s="164">
        <v>1.4636363636363636</v>
      </c>
      <c r="K11" s="164">
        <v>1.4677716390423574</v>
      </c>
      <c r="L11" s="164">
        <v>1.4619426458465061</v>
      </c>
      <c r="M11" s="164">
        <v>1.254995716644055</v>
      </c>
      <c r="N11" s="164">
        <v>1.1213922628867505</v>
      </c>
      <c r="O11" s="164">
        <v>1.1666710446414361</v>
      </c>
      <c r="P11" s="164">
        <v>1.1525520675616567</v>
      </c>
    </row>
    <row r="12" spans="1:16" ht="12.75">
      <c r="A12" s="12" t="s">
        <v>8</v>
      </c>
      <c r="B12" s="226">
        <v>1.3731587561374796</v>
      </c>
      <c r="C12" s="226">
        <v>1.4784768211920531</v>
      </c>
      <c r="D12" s="226">
        <v>1.517799352750809</v>
      </c>
      <c r="E12" s="226">
        <v>1.6414523449319212</v>
      </c>
      <c r="F12" s="226">
        <v>1.6095100864553316</v>
      </c>
      <c r="G12" s="164">
        <v>1.5907046476761617</v>
      </c>
      <c r="H12" s="164">
        <v>1.4508196721311475</v>
      </c>
      <c r="I12" s="164">
        <v>1.4744525547445255</v>
      </c>
      <c r="J12" s="164">
        <v>1.4636363636363636</v>
      </c>
      <c r="K12" s="164">
        <v>1.4677716390423574</v>
      </c>
      <c r="L12" s="164">
        <v>1.4619426458465061</v>
      </c>
      <c r="M12" s="164">
        <v>1.254995716644055</v>
      </c>
      <c r="N12" s="164">
        <v>1.1213922628867505</v>
      </c>
      <c r="O12" s="164">
        <v>1.1666710446414361</v>
      </c>
      <c r="P12" s="164">
        <v>1.1525520675616567</v>
      </c>
    </row>
    <row r="13" spans="1:16" ht="12.75">
      <c r="A13" s="12" t="s">
        <v>9</v>
      </c>
      <c r="B13" s="226">
        <v>1.4386252045826515</v>
      </c>
      <c r="C13" s="226">
        <v>1.4850993377483444</v>
      </c>
      <c r="D13" s="226">
        <v>1.517799352750809</v>
      </c>
      <c r="E13" s="226">
        <v>1.6414523449319212</v>
      </c>
      <c r="F13" s="226">
        <v>1.6095100864553316</v>
      </c>
      <c r="G13" s="164">
        <v>1.5907046476761617</v>
      </c>
      <c r="H13" s="164">
        <v>1.4508196721311475</v>
      </c>
      <c r="I13" s="164">
        <v>1.4744525547445255</v>
      </c>
      <c r="J13" s="164">
        <v>1.4636363636363636</v>
      </c>
      <c r="K13" s="164">
        <v>1.4677716390423574</v>
      </c>
      <c r="L13" s="164">
        <v>1.4619426458465061</v>
      </c>
      <c r="M13" s="164">
        <v>1.254995716644055</v>
      </c>
      <c r="N13" s="164">
        <v>1.1213922628867505</v>
      </c>
      <c r="O13" s="164">
        <v>1.1666710446414361</v>
      </c>
      <c r="P13" s="164">
        <v>1.1525520675616567</v>
      </c>
    </row>
    <row r="14" spans="1:16" ht="12.75">
      <c r="A14" s="12" t="s">
        <v>10</v>
      </c>
      <c r="B14" s="226">
        <v>1.4500818330605565</v>
      </c>
      <c r="C14" s="226">
        <v>1.490066225165563</v>
      </c>
      <c r="D14" s="226">
        <v>1.517799352750809</v>
      </c>
      <c r="E14" s="226">
        <v>1.64</v>
      </c>
      <c r="F14" s="226">
        <v>1.6095100864553316</v>
      </c>
      <c r="G14" s="164">
        <v>1.5907046476761617</v>
      </c>
      <c r="H14" s="164">
        <v>1.4508196721311475</v>
      </c>
      <c r="I14" s="164">
        <v>1.4744525547445255</v>
      </c>
      <c r="J14" s="164">
        <v>1.4636363636363636</v>
      </c>
      <c r="K14" s="164">
        <v>1.4677716390423574</v>
      </c>
      <c r="L14" s="164">
        <v>1.4619426458465061</v>
      </c>
      <c r="M14" s="164">
        <v>1.254995716644055</v>
      </c>
      <c r="N14" s="164">
        <v>1.1213922628867505</v>
      </c>
      <c r="O14" s="164">
        <v>1.1666710446414361</v>
      </c>
      <c r="P14" s="164">
        <v>1.1525520675616567</v>
      </c>
    </row>
    <row r="15" spans="1:16" ht="12.75">
      <c r="A15" s="12" t="s">
        <v>12</v>
      </c>
      <c r="B15" s="164">
        <v>1.4484451718494271</v>
      </c>
      <c r="C15" s="164">
        <v>1.4917218543046358</v>
      </c>
      <c r="D15" s="227">
        <v>1.517799352750809</v>
      </c>
      <c r="E15" s="227">
        <v>1.6414523449319212</v>
      </c>
      <c r="F15" s="228">
        <v>1.6095100864553316</v>
      </c>
      <c r="G15" s="164">
        <v>1.5907046476761617</v>
      </c>
      <c r="H15" s="164">
        <v>1.4508196721311475</v>
      </c>
      <c r="I15" s="164">
        <v>1.4744525547445255</v>
      </c>
      <c r="J15" s="164">
        <v>1.4636363636363636</v>
      </c>
      <c r="K15" s="164">
        <v>1.4677716390423574</v>
      </c>
      <c r="L15" s="164">
        <v>1.4619426458465061</v>
      </c>
      <c r="M15" s="164">
        <v>1.254995716644055</v>
      </c>
      <c r="N15" s="164">
        <v>1.1213922628867505</v>
      </c>
      <c r="O15" s="164">
        <v>1.1666710446414361</v>
      </c>
      <c r="P15" s="164">
        <v>1.1525520675616567</v>
      </c>
    </row>
    <row r="16" spans="1:16" ht="12.75">
      <c r="A16" s="12" t="s">
        <v>13</v>
      </c>
      <c r="B16" s="226">
        <v>1.4304418985270049</v>
      </c>
      <c r="C16" s="226">
        <v>1.4884105960264902</v>
      </c>
      <c r="D16" s="226">
        <v>1.517799352750809</v>
      </c>
      <c r="E16" s="226">
        <v>1.6414523449319212</v>
      </c>
      <c r="F16" s="226">
        <v>1.6095100864553316</v>
      </c>
      <c r="G16" s="164">
        <v>1.5907046476761617</v>
      </c>
      <c r="H16" s="164">
        <v>1.4508196721311475</v>
      </c>
      <c r="I16" s="164">
        <v>1.4744525547445255</v>
      </c>
      <c r="J16" s="164">
        <v>1.4636363636363636</v>
      </c>
      <c r="K16" s="164">
        <v>1.4677716390423574</v>
      </c>
      <c r="L16" s="164">
        <v>1.4619426458465061</v>
      </c>
      <c r="M16" s="164">
        <v>1.254995716644055</v>
      </c>
      <c r="N16" s="164">
        <v>1.1213922628867505</v>
      </c>
      <c r="O16" s="164">
        <v>1.1666710446414361</v>
      </c>
      <c r="P16" s="164">
        <v>1.1525520675616567</v>
      </c>
    </row>
    <row r="17" spans="1:16" ht="12.75">
      <c r="A17" s="12" t="s">
        <v>14</v>
      </c>
      <c r="B17" s="226">
        <v>1.4402618657937807</v>
      </c>
      <c r="C17" s="226">
        <v>1.4867549668874174</v>
      </c>
      <c r="D17" s="226">
        <v>1.517799352750809</v>
      </c>
      <c r="E17" s="226">
        <v>1.6414523449319212</v>
      </c>
      <c r="F17" s="226">
        <v>1.6095100864553316</v>
      </c>
      <c r="G17" s="164">
        <v>1.5907046476761617</v>
      </c>
      <c r="H17" s="164">
        <v>1.4508196721311475</v>
      </c>
      <c r="I17" s="164">
        <v>1.4744525547445255</v>
      </c>
      <c r="J17" s="164">
        <v>1.4636363636363636</v>
      </c>
      <c r="K17" s="164">
        <v>1.4677716390423574</v>
      </c>
      <c r="L17" s="164">
        <v>1.4619426458465061</v>
      </c>
      <c r="M17" s="164">
        <v>1.254995716644055</v>
      </c>
      <c r="N17" s="164">
        <v>1.1213922628867505</v>
      </c>
      <c r="O17" s="164">
        <v>1.1666710446414361</v>
      </c>
      <c r="P17" s="164">
        <v>1.1525520675616567</v>
      </c>
    </row>
    <row r="18" spans="1:16" ht="12.75">
      <c r="A18" s="12" t="s">
        <v>15</v>
      </c>
      <c r="B18" s="226">
        <v>12.495908346972177</v>
      </c>
      <c r="C18" s="226">
        <v>13.157284768211921</v>
      </c>
      <c r="D18" s="226">
        <v>13.368932038834952</v>
      </c>
      <c r="E18" s="226">
        <v>13.841149773071102</v>
      </c>
      <c r="F18" s="226">
        <v>14.896253602305475</v>
      </c>
      <c r="G18" s="164">
        <v>14.574212893553224</v>
      </c>
      <c r="H18" s="164">
        <v>13.2</v>
      </c>
      <c r="I18" s="164">
        <v>13.465328467153283</v>
      </c>
      <c r="J18" s="164">
        <v>13.585454545454546</v>
      </c>
      <c r="K18" s="164">
        <v>13.578268876611418</v>
      </c>
      <c r="L18" s="164">
        <v>13.5237068103055</v>
      </c>
      <c r="M18" s="164">
        <v>12.116748105580129</v>
      </c>
      <c r="N18" s="164">
        <v>11.923340795333992</v>
      </c>
      <c r="O18" s="164">
        <v>11.13683231378027</v>
      </c>
      <c r="P18" s="164">
        <v>10.403968013637945</v>
      </c>
    </row>
    <row r="19" spans="1:14" ht="12.75">
      <c r="A19" s="12" t="s">
        <v>16</v>
      </c>
      <c r="B19" s="164"/>
      <c r="C19" s="164"/>
      <c r="D19" s="227"/>
      <c r="E19" s="227"/>
      <c r="F19" s="228"/>
      <c r="G19" s="164"/>
      <c r="H19" s="164"/>
      <c r="I19" s="164"/>
      <c r="J19" s="164"/>
      <c r="K19" s="164"/>
      <c r="L19" s="164"/>
      <c r="M19" s="164"/>
      <c r="N19" s="164"/>
    </row>
    <row r="20" spans="2:16" ht="12.75">
      <c r="B20" s="164"/>
      <c r="C20" s="164"/>
      <c r="D20" s="227"/>
      <c r="E20" s="227"/>
      <c r="F20" s="228"/>
      <c r="G20" s="164"/>
      <c r="H20" s="164"/>
      <c r="I20" s="164"/>
      <c r="J20" s="164"/>
      <c r="K20" s="164"/>
      <c r="L20" s="164"/>
      <c r="M20" s="164"/>
      <c r="N20" s="164"/>
      <c r="O20" s="164"/>
      <c r="P20" s="164"/>
    </row>
    <row r="21" spans="1:16" ht="12.75">
      <c r="A21" s="31" t="s">
        <v>105</v>
      </c>
      <c r="B21" s="164"/>
      <c r="C21" s="164"/>
      <c r="D21" s="227"/>
      <c r="E21" s="227"/>
      <c r="F21" s="228"/>
      <c r="G21" s="164"/>
      <c r="H21" s="164"/>
      <c r="I21" s="164"/>
      <c r="J21" s="164"/>
      <c r="K21" s="164"/>
      <c r="L21" s="164">
        <v>2.8175128280799298</v>
      </c>
      <c r="M21" s="164">
        <v>2.458131092296772</v>
      </c>
      <c r="N21" s="164">
        <v>2.195439552732764</v>
      </c>
      <c r="O21" s="164">
        <v>2.279357948752369</v>
      </c>
      <c r="P21" s="164">
        <v>2.253906115018251</v>
      </c>
    </row>
    <row r="22" spans="1:16" ht="12.75">
      <c r="A22" s="82" t="s">
        <v>42</v>
      </c>
      <c r="B22" s="164"/>
      <c r="C22" s="164"/>
      <c r="D22" s="227"/>
      <c r="E22" s="227"/>
      <c r="F22" s="228"/>
      <c r="G22" s="164"/>
      <c r="H22" s="226">
        <v>0.8440728912267519</v>
      </c>
      <c r="I22" s="226">
        <v>0.857351250994607</v>
      </c>
      <c r="J22" s="164">
        <v>0.8440790909090908</v>
      </c>
      <c r="K22" s="164">
        <v>0</v>
      </c>
      <c r="L22" s="164">
        <v>0</v>
      </c>
      <c r="M22" s="164">
        <v>1.2569648044315342</v>
      </c>
      <c r="N22" s="164">
        <v>1.1213922628867505</v>
      </c>
      <c r="O22" s="164">
        <v>1.1666710446414361</v>
      </c>
      <c r="P22" s="164">
        <v>1.1523838441988796</v>
      </c>
    </row>
    <row r="23" spans="1:16" ht="12.75">
      <c r="A23" s="82" t="s">
        <v>43</v>
      </c>
      <c r="B23" s="164"/>
      <c r="C23" s="164"/>
      <c r="D23" s="227"/>
      <c r="E23" s="227"/>
      <c r="F23" s="228"/>
      <c r="G23" s="164"/>
      <c r="H23" s="226">
        <v>46.041127761961874</v>
      </c>
      <c r="I23" s="226">
        <v>46.99112957887601</v>
      </c>
      <c r="J23" s="164">
        <v>46.71818181818182</v>
      </c>
      <c r="K23" s="164">
        <v>44.10681399631676</v>
      </c>
      <c r="L23" s="164">
        <v>40.60585026772208</v>
      </c>
      <c r="M23" s="164">
        <v>31.38370229021667</v>
      </c>
      <c r="N23" s="164">
        <v>29.696893221730466</v>
      </c>
      <c r="O23" s="164">
        <v>29.50998506209833</v>
      </c>
      <c r="P23" s="164">
        <v>28.35243478637039</v>
      </c>
    </row>
    <row r="24" spans="1:16" ht="12.75">
      <c r="A24" s="82" t="s">
        <v>44</v>
      </c>
      <c r="B24" s="164"/>
      <c r="C24" s="164"/>
      <c r="D24" s="227"/>
      <c r="E24" s="227"/>
      <c r="F24" s="228"/>
      <c r="G24" s="164"/>
      <c r="H24" s="226">
        <v>22.61102039046807</v>
      </c>
      <c r="I24" s="226">
        <v>23.055138066189254</v>
      </c>
      <c r="J24" s="164">
        <v>22.89</v>
      </c>
      <c r="K24" s="164">
        <v>0</v>
      </c>
      <c r="L24" s="164">
        <v>0</v>
      </c>
      <c r="M24" s="164">
        <v>1.254995716644055</v>
      </c>
      <c r="N24" s="164">
        <v>1.1213922628867505</v>
      </c>
      <c r="O24" s="164">
        <v>1.1666710446414361</v>
      </c>
      <c r="P24" s="164">
        <v>1.1523838441988796</v>
      </c>
    </row>
    <row r="25" spans="1:16" ht="12.75">
      <c r="A25" s="84" t="s">
        <v>45</v>
      </c>
      <c r="B25" s="164"/>
      <c r="C25" s="164"/>
      <c r="D25" s="227"/>
      <c r="E25" s="227"/>
      <c r="F25" s="228"/>
      <c r="G25" s="164"/>
      <c r="H25" s="226">
        <v>366.5081865344875</v>
      </c>
      <c r="I25" s="226">
        <v>370.81896678749297</v>
      </c>
      <c r="J25" s="164">
        <v>368.38</v>
      </c>
      <c r="K25" s="164">
        <v>367.4033149171271</v>
      </c>
      <c r="L25" s="164">
        <v>367.4192091593767</v>
      </c>
      <c r="M25" s="164">
        <v>316.40457859498576</v>
      </c>
      <c r="N25" s="164">
        <v>315.2137060906438</v>
      </c>
      <c r="O25" s="164">
        <v>321.308457690354</v>
      </c>
      <c r="P25" s="164">
        <v>322.130736484224</v>
      </c>
    </row>
    <row r="26" spans="1:16" ht="12.75">
      <c r="A26" s="84" t="s">
        <v>46</v>
      </c>
      <c r="B26" s="164"/>
      <c r="C26" s="164"/>
      <c r="D26" s="227"/>
      <c r="E26" s="227"/>
      <c r="F26" s="228"/>
      <c r="G26" s="164"/>
      <c r="H26" s="226">
        <v>0.9258804317981475</v>
      </c>
      <c r="I26" s="226">
        <v>0.980166799280936</v>
      </c>
      <c r="J26" s="164">
        <v>1.0185</v>
      </c>
      <c r="K26" s="164">
        <v>0</v>
      </c>
      <c r="L26" s="164">
        <v>0</v>
      </c>
      <c r="M26" s="164">
        <v>0.8830117100116621</v>
      </c>
      <c r="N26" s="164">
        <v>0.7919264462088468</v>
      </c>
      <c r="O26" s="164">
        <v>0.8259673266093113</v>
      </c>
      <c r="P26" s="164">
        <v>0.8140752734284238</v>
      </c>
    </row>
    <row r="27" spans="1:16" ht="12.75">
      <c r="A27" s="84" t="s">
        <v>47</v>
      </c>
      <c r="B27" s="164"/>
      <c r="C27" s="164"/>
      <c r="D27" s="227"/>
      <c r="E27" s="227"/>
      <c r="F27" s="228"/>
      <c r="G27" s="164"/>
      <c r="H27" s="226">
        <v>4.989522969985115</v>
      </c>
      <c r="I27" s="226">
        <v>5.0878201161111605</v>
      </c>
      <c r="J27" s="164">
        <v>5.0511</v>
      </c>
      <c r="K27" s="164">
        <v>0</v>
      </c>
      <c r="L27" s="164">
        <v>0</v>
      </c>
      <c r="M27" s="164">
        <v>4.339309528573395</v>
      </c>
      <c r="N27" s="164">
        <v>3.8758606382035348</v>
      </c>
      <c r="O27" s="164">
        <v>4.023482439648067</v>
      </c>
      <c r="P27" s="164">
        <v>3.979630020797196</v>
      </c>
    </row>
    <row r="28" spans="1:16" ht="12.75">
      <c r="A28" s="84" t="s">
        <v>48</v>
      </c>
      <c r="B28" s="164"/>
      <c r="C28" s="164"/>
      <c r="D28" s="227"/>
      <c r="E28" s="227"/>
      <c r="F28" s="228"/>
      <c r="G28" s="164"/>
      <c r="H28" s="226">
        <v>0.6157603433575629</v>
      </c>
      <c r="I28" s="226">
        <v>0.6306545250935667</v>
      </c>
      <c r="J28" s="164">
        <v>0.6289</v>
      </c>
      <c r="K28" s="164">
        <v>0</v>
      </c>
      <c r="L28" s="164">
        <v>0</v>
      </c>
      <c r="M28" s="164">
        <v>0</v>
      </c>
      <c r="N28" s="164">
        <v>0</v>
      </c>
      <c r="O28" s="164">
        <v>0</v>
      </c>
      <c r="P28" s="164">
        <v>0</v>
      </c>
    </row>
    <row r="29" spans="1:16" ht="12.75">
      <c r="A29" s="84" t="s">
        <v>49</v>
      </c>
      <c r="B29" s="164"/>
      <c r="C29" s="164"/>
      <c r="D29" s="227"/>
      <c r="E29" s="227"/>
      <c r="F29" s="228"/>
      <c r="G29" s="164"/>
      <c r="H29" s="226">
        <v>6.357895345308459</v>
      </c>
      <c r="I29" s="226">
        <v>6.670203047181209</v>
      </c>
      <c r="J29" s="164">
        <v>6.638181818181818</v>
      </c>
      <c r="K29" s="164">
        <v>5.955801104972376</v>
      </c>
      <c r="L29" s="164">
        <v>5.538425522038049</v>
      </c>
      <c r="M29" s="164">
        <v>4.429030490876268</v>
      </c>
      <c r="N29" s="164">
        <v>4.8606475271802205</v>
      </c>
      <c r="O29" s="164">
        <v>4.659141961056384</v>
      </c>
      <c r="P29" s="164">
        <v>4.747671660997584</v>
      </c>
    </row>
    <row r="30" spans="1:16" ht="12.75">
      <c r="A30" s="84" t="s">
        <v>106</v>
      </c>
      <c r="B30" s="164"/>
      <c r="C30" s="164"/>
      <c r="D30" s="227"/>
      <c r="E30" s="227"/>
      <c r="F30" s="228"/>
      <c r="G30" s="164"/>
      <c r="H30" s="226"/>
      <c r="I30" s="226"/>
      <c r="J30" s="164"/>
      <c r="K30" s="164"/>
      <c r="L30" s="164">
        <v>4.813426978728543</v>
      </c>
      <c r="M30" s="164">
        <v>4.629273921176464</v>
      </c>
      <c r="N30" s="164">
        <v>4.760349461453634</v>
      </c>
      <c r="O30" s="164">
        <v>4.909899433471727</v>
      </c>
      <c r="P30" s="164">
        <v>4.884404166031593</v>
      </c>
    </row>
    <row r="31" spans="1:16" ht="12.75">
      <c r="A31" s="84" t="s">
        <v>50</v>
      </c>
      <c r="B31" s="164"/>
      <c r="C31" s="164"/>
      <c r="D31" s="227"/>
      <c r="E31" s="227"/>
      <c r="F31" s="228"/>
      <c r="G31" s="164"/>
      <c r="H31" s="226">
        <v>59.9560687293169</v>
      </c>
      <c r="I31" s="226">
        <v>58.97209206377272</v>
      </c>
      <c r="J31" s="164">
        <v>58.6</v>
      </c>
      <c r="K31" s="164">
        <v>57.163904235727436</v>
      </c>
      <c r="L31" s="164">
        <v>1.4619426458465061</v>
      </c>
      <c r="M31" s="164">
        <v>1.254995716644055</v>
      </c>
      <c r="N31" s="164">
        <v>1.1213922628867505</v>
      </c>
      <c r="O31" s="164">
        <v>1.1666710446414361</v>
      </c>
      <c r="P31" s="164">
        <v>1.1525520675616567</v>
      </c>
    </row>
    <row r="32" spans="1:16" ht="12.75">
      <c r="A32" s="84" t="s">
        <v>51</v>
      </c>
      <c r="B32" s="164"/>
      <c r="C32" s="164"/>
      <c r="D32" s="227"/>
      <c r="E32" s="227"/>
      <c r="F32" s="228"/>
      <c r="G32" s="164"/>
      <c r="H32" s="226">
        <v>337.9373979392766</v>
      </c>
      <c r="I32" s="226">
        <v>352.2933427636814</v>
      </c>
      <c r="J32" s="164">
        <v>350.4608</v>
      </c>
      <c r="K32" s="164">
        <v>1.4677716390423574</v>
      </c>
      <c r="L32" s="164">
        <v>1.4619426458465061</v>
      </c>
      <c r="M32" s="164">
        <v>1.254995716644055</v>
      </c>
      <c r="N32" s="164">
        <v>1.1213922628867505</v>
      </c>
      <c r="O32" s="164">
        <v>1.1666710446414361</v>
      </c>
      <c r="P32" s="164">
        <v>1.1525520675616567</v>
      </c>
    </row>
    <row r="33" spans="2:14" ht="12.75">
      <c r="B33" s="164"/>
      <c r="C33" s="164"/>
      <c r="D33" s="227"/>
      <c r="E33" s="227"/>
      <c r="F33" s="228"/>
      <c r="G33" s="164"/>
      <c r="H33" s="164"/>
      <c r="I33" s="164"/>
      <c r="J33" s="164"/>
      <c r="K33" s="164"/>
      <c r="L33" s="164"/>
      <c r="M33" s="164"/>
      <c r="N33" s="164"/>
    </row>
    <row r="34" spans="1:14" ht="12.75">
      <c r="A34" s="16" t="s">
        <v>17</v>
      </c>
      <c r="B34" s="164"/>
      <c r="C34" s="164"/>
      <c r="D34" s="227"/>
      <c r="E34" s="227"/>
      <c r="F34" s="228"/>
      <c r="G34" s="164"/>
      <c r="H34" s="164"/>
      <c r="I34" s="164"/>
      <c r="J34" s="164"/>
      <c r="K34" s="164"/>
      <c r="L34" s="164"/>
      <c r="M34" s="164"/>
      <c r="N34" s="164"/>
    </row>
    <row r="35" spans="1:16" ht="12.75">
      <c r="A35" s="12" t="s">
        <v>20</v>
      </c>
      <c r="B35" s="227">
        <v>2.2667757774140753</v>
      </c>
      <c r="C35" s="227">
        <v>2.4552980132450335</v>
      </c>
      <c r="D35" s="227">
        <v>2.4045307443365695</v>
      </c>
      <c r="E35" s="227">
        <v>2.2465960665658096</v>
      </c>
      <c r="F35" s="227">
        <v>2.2305475504322767</v>
      </c>
      <c r="G35" s="164">
        <v>2.3478260869565215</v>
      </c>
      <c r="H35" s="164">
        <v>2.29</v>
      </c>
      <c r="I35" s="164">
        <v>2.375912408759124</v>
      </c>
      <c r="J35" s="164">
        <v>2.2036363636363636</v>
      </c>
      <c r="K35" s="164">
        <v>2.0883977900552484</v>
      </c>
      <c r="L35" s="164">
        <v>2.1491780251794816</v>
      </c>
      <c r="M35" s="164">
        <v>1.9615931878095323</v>
      </c>
      <c r="N35" s="164">
        <v>1.7807542696196872</v>
      </c>
      <c r="O35" s="164">
        <v>1.5917730675079587</v>
      </c>
      <c r="P35" s="164">
        <v>1.5854286130858253</v>
      </c>
    </row>
    <row r="36" spans="1:16" ht="12.75">
      <c r="A36" s="12" t="s">
        <v>18</v>
      </c>
      <c r="B36" s="164">
        <v>198.03600654664484</v>
      </c>
      <c r="C36" s="164">
        <v>216.72185430463577</v>
      </c>
      <c r="D36" s="227">
        <v>184.3042071197411</v>
      </c>
      <c r="E36" s="227">
        <v>163.08623298033282</v>
      </c>
      <c r="F36" s="227">
        <v>175.0720461095101</v>
      </c>
      <c r="G36" s="164">
        <v>187.85607196401799</v>
      </c>
      <c r="H36" s="226">
        <v>189.37908496732027</v>
      </c>
      <c r="I36" s="164">
        <v>197.81021897810217</v>
      </c>
      <c r="J36" s="164">
        <v>200.18181818181816</v>
      </c>
      <c r="K36" s="164">
        <v>214.27992633517493</v>
      </c>
      <c r="L36" s="164">
        <v>235.61444018472426</v>
      </c>
      <c r="M36" s="164">
        <v>190.01123231966704</v>
      </c>
      <c r="N36" s="164">
        <v>145.7661838954759</v>
      </c>
      <c r="O36" s="164">
        <v>135.63456337637527</v>
      </c>
      <c r="P36" s="164">
        <v>127.8669803778313</v>
      </c>
    </row>
    <row r="37" spans="1:16" s="15" customFormat="1" ht="12.75">
      <c r="A37" s="15" t="s">
        <v>21</v>
      </c>
      <c r="B37" s="229">
        <v>1.6366612111292962</v>
      </c>
      <c r="C37" s="229">
        <v>1.6556291390728477</v>
      </c>
      <c r="D37" s="230">
        <v>1.6181229773462784</v>
      </c>
      <c r="E37" s="231">
        <v>1.51285930408472</v>
      </c>
      <c r="F37" s="231">
        <v>1.4409221902017293</v>
      </c>
      <c r="G37" s="165">
        <v>1.4992503748125936</v>
      </c>
      <c r="H37" s="165">
        <v>1.63</v>
      </c>
      <c r="I37" s="165">
        <v>1.824817518248175</v>
      </c>
      <c r="J37" s="165">
        <v>1.8181818181818181</v>
      </c>
      <c r="K37" s="165">
        <v>1.8416206261510129</v>
      </c>
      <c r="L37" s="165">
        <v>2.000912416061724</v>
      </c>
      <c r="M37" s="165">
        <v>1.838350191004585</v>
      </c>
      <c r="N37" s="165">
        <v>1.5578289472659324</v>
      </c>
      <c r="O37" s="165">
        <v>1.545166968811191</v>
      </c>
      <c r="P37" s="165">
        <v>1.6022020665202255</v>
      </c>
    </row>
    <row r="38" spans="2:8" s="15" customFormat="1" ht="12.75">
      <c r="B38" s="17"/>
      <c r="C38" s="17"/>
      <c r="D38" s="17"/>
      <c r="E38" s="17"/>
      <c r="F38" s="17"/>
      <c r="G38" s="17"/>
      <c r="H38" s="17"/>
    </row>
    <row r="39" spans="1:15" s="15" customFormat="1" ht="12.75">
      <c r="A39" s="18"/>
      <c r="F39" s="14"/>
      <c r="O39" s="12"/>
    </row>
    <row r="40" spans="2:15" s="15" customFormat="1" ht="12.75">
      <c r="B40" s="19"/>
      <c r="C40" s="19"/>
      <c r="D40" s="19"/>
      <c r="E40" s="19"/>
      <c r="F40" s="20"/>
      <c r="G40" s="19"/>
      <c r="H40" s="19"/>
      <c r="M40" s="12"/>
      <c r="O40" s="12"/>
    </row>
    <row r="41" spans="6:15" s="15" customFormat="1" ht="12.75">
      <c r="F41" s="14"/>
      <c r="G41" s="21"/>
      <c r="H41" s="21"/>
      <c r="M41" s="12"/>
      <c r="O41" s="12"/>
    </row>
    <row r="42" spans="6:15" s="15" customFormat="1" ht="12.75">
      <c r="F42" s="14"/>
      <c r="M42" s="12"/>
      <c r="O42" s="12"/>
    </row>
    <row r="46" spans="7:10" ht="12.75">
      <c r="G46" s="22"/>
      <c r="H46" s="22"/>
      <c r="I46" s="22"/>
      <c r="J46" s="22"/>
    </row>
    <row r="64" spans="1:8" ht="12.75" hidden="1">
      <c r="A64" s="12" t="s">
        <v>5</v>
      </c>
      <c r="B64" s="23" t="e">
        <f>#REF!</f>
        <v>#REF!</v>
      </c>
      <c r="C64" s="23" t="e">
        <f>#REF!</f>
        <v>#REF!</v>
      </c>
      <c r="D64" s="23" t="e">
        <f>#REF!</f>
        <v>#REF!</v>
      </c>
      <c r="E64" s="23">
        <f>B9</f>
        <v>1.4271685761047463</v>
      </c>
      <c r="F64" s="24" t="e">
        <f>#REF!</f>
        <v>#REF!</v>
      </c>
      <c r="G64" s="23" t="e">
        <f>#REF!</f>
        <v>#REF!</v>
      </c>
      <c r="H64" s="23"/>
    </row>
    <row r="65" spans="1:8" ht="12.75" hidden="1">
      <c r="A65" s="12" t="s">
        <v>6</v>
      </c>
      <c r="B65" s="23" t="e">
        <f>#REF!</f>
        <v>#REF!</v>
      </c>
      <c r="C65" s="23" t="e">
        <f>#REF!</f>
        <v>#REF!</v>
      </c>
      <c r="D65" s="23" t="e">
        <f>#REF!</f>
        <v>#REF!</v>
      </c>
      <c r="E65" s="23">
        <f>B10</f>
        <v>1.4566284779050738</v>
      </c>
      <c r="F65" s="24" t="e">
        <f>#REF!</f>
        <v>#REF!</v>
      </c>
      <c r="G65" s="23" t="e">
        <f>#REF!</f>
        <v>#REF!</v>
      </c>
      <c r="H65" s="23"/>
    </row>
    <row r="66" spans="1:8" ht="12.75" hidden="1">
      <c r="A66" s="12" t="s">
        <v>9</v>
      </c>
      <c r="B66" s="23" t="e">
        <f>#REF!</f>
        <v>#REF!</v>
      </c>
      <c r="C66" s="23" t="e">
        <f>#REF!</f>
        <v>#REF!</v>
      </c>
      <c r="D66" s="23" t="e">
        <f>#REF!</f>
        <v>#REF!</v>
      </c>
      <c r="E66" s="23">
        <f>B13</f>
        <v>1.4386252045826515</v>
      </c>
      <c r="F66" s="24" t="e">
        <f>#REF!</f>
        <v>#REF!</v>
      </c>
      <c r="G66" s="23" t="e">
        <f>#REF!</f>
        <v>#REF!</v>
      </c>
      <c r="H66" s="23"/>
    </row>
    <row r="67" spans="1:8" ht="12.75" hidden="1">
      <c r="A67" s="12" t="s">
        <v>16</v>
      </c>
      <c r="B67" s="23" t="e">
        <f>#REF!</f>
        <v>#REF!</v>
      </c>
      <c r="C67" s="23" t="e">
        <f>#REF!</f>
        <v>#REF!</v>
      </c>
      <c r="D67" s="23" t="e">
        <f>#REF!</f>
        <v>#REF!</v>
      </c>
      <c r="E67" s="23">
        <f>B19</f>
        <v>0</v>
      </c>
      <c r="F67" s="24" t="e">
        <f>#REF!</f>
        <v>#REF!</v>
      </c>
      <c r="G67" s="23" t="e">
        <f>#REF!</f>
        <v>#REF!</v>
      </c>
      <c r="H67" s="23"/>
    </row>
    <row r="68" spans="1:8" ht="12.75" hidden="1">
      <c r="A68" s="12" t="s">
        <v>20</v>
      </c>
      <c r="B68" s="23" t="e">
        <f>#REF!</f>
        <v>#REF!</v>
      </c>
      <c r="C68" s="23" t="e">
        <f>#REF!</f>
        <v>#REF!</v>
      </c>
      <c r="D68" s="23" t="e">
        <f>#REF!</f>
        <v>#REF!</v>
      </c>
      <c r="E68" s="23">
        <f>B35</f>
        <v>2.2667757774140753</v>
      </c>
      <c r="F68" s="24" t="e">
        <f>#REF!</f>
        <v>#REF!</v>
      </c>
      <c r="G68" s="23" t="e">
        <f>#REF!</f>
        <v>#REF!</v>
      </c>
      <c r="H68" s="23"/>
    </row>
    <row r="69" spans="1:8" ht="12.75" hidden="1">
      <c r="A69" s="12" t="s">
        <v>18</v>
      </c>
      <c r="B69" s="23" t="e">
        <f>#REF!</f>
        <v>#REF!</v>
      </c>
      <c r="C69" s="23" t="e">
        <f>#REF!</f>
        <v>#REF!</v>
      </c>
      <c r="D69" s="23" t="e">
        <f>#REF!</f>
        <v>#REF!</v>
      </c>
      <c r="E69" s="23">
        <f>B36</f>
        <v>198.03600654664484</v>
      </c>
      <c r="F69" s="24" t="e">
        <f>#REF!</f>
        <v>#REF!</v>
      </c>
      <c r="G69" s="23" t="e">
        <f>#REF!</f>
        <v>#REF!</v>
      </c>
      <c r="H69" s="23"/>
    </row>
    <row r="70" spans="1:8" ht="12.75" hidden="1">
      <c r="A70" s="15" t="s">
        <v>21</v>
      </c>
      <c r="B70" s="23" t="e">
        <f>#REF!</f>
        <v>#REF!</v>
      </c>
      <c r="C70" s="23" t="e">
        <f>#REF!</f>
        <v>#REF!</v>
      </c>
      <c r="D70" s="23" t="e">
        <f>#REF!</f>
        <v>#REF!</v>
      </c>
      <c r="E70" s="23">
        <f>B37</f>
        <v>1.6366612111292962</v>
      </c>
      <c r="F70" s="24" t="e">
        <f>#REF!</f>
        <v>#REF!</v>
      </c>
      <c r="G70" s="23" t="e">
        <f>#REF!</f>
        <v>#REF!</v>
      </c>
      <c r="H70" s="23"/>
    </row>
  </sheetData>
  <sheetProtection/>
  <mergeCells count="1">
    <mergeCell ref="B2:N2"/>
  </mergeCells>
  <printOptions/>
  <pageMargins left="0.7874015748031497" right="0.7874015748031497" top="0.7874015748031497" bottom="0.7874015748031497" header="0.5118110236220472" footer="0.5118110236220472"/>
  <pageSetup fitToHeight="1" fitToWidth="1" horizontalDpi="300" verticalDpi="300" orientation="portrait" paperSize="9" scale="60" r:id="rId1"/>
  <headerFooter alignWithMargins="0">
    <oddFooter>&amp;C61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P69"/>
  <sheetViews>
    <sheetView showGridLines="0" zoomScale="80" zoomScaleNormal="80" zoomScalePageLayoutView="0" workbookViewId="0" topLeftCell="A1">
      <pane xSplit="1" ySplit="6" topLeftCell="T7" activePane="bottomRight" state="frozen"/>
      <selection pane="topLeft" activeCell="D21" sqref="D21"/>
      <selection pane="topRight" activeCell="D21" sqref="D21"/>
      <selection pane="bottomLeft" activeCell="D21" sqref="D21"/>
      <selection pane="bottomRight" activeCell="AP38" sqref="AP38"/>
    </sheetView>
  </sheetViews>
  <sheetFormatPr defaultColWidth="9.140625" defaultRowHeight="12.75"/>
  <cols>
    <col min="1" max="1" width="18.421875" style="0" customWidth="1"/>
    <col min="2" max="7" width="6.140625" style="0" customWidth="1"/>
    <col min="8" max="20" width="5.421875" style="0" customWidth="1"/>
    <col min="21" max="26" width="5.57421875" style="0" customWidth="1"/>
    <col min="27" max="27" width="6.57421875" style="0" customWidth="1"/>
    <col min="28" max="28" width="5.8515625" style="0" customWidth="1"/>
    <col min="29" max="29" width="5.140625" style="0" bestFit="1" customWidth="1"/>
    <col min="30" max="31" width="5.7109375" style="0" bestFit="1" customWidth="1"/>
    <col min="32" max="32" width="5.140625" style="0" customWidth="1"/>
    <col min="33" max="33" width="5.28125" style="0" customWidth="1"/>
    <col min="34" max="34" width="5.7109375" style="0" customWidth="1"/>
    <col min="35" max="35" width="5.8515625" style="257" customWidth="1"/>
    <col min="36" max="41" width="5.00390625" style="0" customWidth="1"/>
    <col min="42" max="60" width="5.57421875" style="0" customWidth="1"/>
    <col min="61" max="62" width="5.57421875" style="28" customWidth="1"/>
    <col min="63" max="64" width="5.57421875" style="114" customWidth="1"/>
    <col min="65" max="65" width="6.00390625" style="0" customWidth="1"/>
    <col min="66" max="67" width="5.8515625" style="0" customWidth="1"/>
    <col min="68" max="68" width="5.7109375" style="0" customWidth="1"/>
  </cols>
  <sheetData>
    <row r="1" spans="1:64" ht="15.75">
      <c r="A1" s="1" t="s">
        <v>41</v>
      </c>
      <c r="B1" s="1"/>
      <c r="C1" s="1"/>
      <c r="D1" s="1"/>
      <c r="E1" s="1"/>
      <c r="F1" s="1"/>
      <c r="G1" s="1"/>
      <c r="M1" s="1"/>
      <c r="N1" s="1"/>
      <c r="O1" s="1"/>
      <c r="P1" s="1"/>
      <c r="Q1" s="1"/>
      <c r="R1" s="1"/>
      <c r="S1" s="1"/>
      <c r="T1" s="1"/>
      <c r="BK1" s="149"/>
      <c r="BL1" s="149"/>
    </row>
    <row r="3" spans="1:68" ht="13.5"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J3" s="2"/>
      <c r="AK3" s="2"/>
      <c r="AL3" s="2"/>
      <c r="AM3" s="2"/>
      <c r="AN3" s="2"/>
      <c r="AO3" s="2"/>
      <c r="AP3" s="2"/>
      <c r="AQ3" s="2"/>
      <c r="AR3" s="2"/>
      <c r="AS3" s="2"/>
      <c r="AT3" s="2"/>
      <c r="AU3" s="2"/>
      <c r="AV3" s="2"/>
      <c r="AW3" s="2"/>
      <c r="AX3" s="2"/>
      <c r="AY3" s="2"/>
      <c r="AZ3" s="2"/>
      <c r="BA3" s="2"/>
      <c r="BB3" s="2"/>
      <c r="BC3" s="2"/>
      <c r="BD3" s="2"/>
      <c r="BE3" s="2"/>
      <c r="BF3" s="2"/>
      <c r="BG3" s="2"/>
      <c r="BH3" s="2"/>
      <c r="BI3" s="32"/>
      <c r="BJ3" s="3"/>
      <c r="BK3" s="150"/>
      <c r="BM3" s="150"/>
      <c r="BO3" s="150"/>
      <c r="BP3" s="150" t="s">
        <v>101</v>
      </c>
    </row>
    <row r="4" spans="2:68" ht="15" thickTop="1">
      <c r="B4" s="273" t="s">
        <v>22</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J4" s="276" t="s">
        <v>34</v>
      </c>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row>
    <row r="5" spans="2:68" ht="14.25">
      <c r="B5" s="274" t="s">
        <v>19</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J5" s="275" t="s">
        <v>23</v>
      </c>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row>
    <row r="6" spans="2:68" ht="12.75">
      <c r="B6">
        <v>1979</v>
      </c>
      <c r="C6">
        <v>1980</v>
      </c>
      <c r="D6">
        <v>1981</v>
      </c>
      <c r="E6">
        <v>1982</v>
      </c>
      <c r="F6">
        <v>1983</v>
      </c>
      <c r="G6">
        <v>1984</v>
      </c>
      <c r="H6" s="4">
        <v>1985</v>
      </c>
      <c r="I6" s="4">
        <v>1986</v>
      </c>
      <c r="J6" s="4">
        <v>1987</v>
      </c>
      <c r="K6" s="4">
        <v>1988</v>
      </c>
      <c r="L6" s="4">
        <v>1989</v>
      </c>
      <c r="M6" s="4">
        <v>1990</v>
      </c>
      <c r="N6" s="4">
        <v>1991</v>
      </c>
      <c r="O6" s="4">
        <v>1992</v>
      </c>
      <c r="P6" s="4">
        <v>1993</v>
      </c>
      <c r="Q6" s="4">
        <v>1994</v>
      </c>
      <c r="R6" s="4">
        <v>1995</v>
      </c>
      <c r="S6" s="4">
        <v>1996</v>
      </c>
      <c r="T6" s="29">
        <v>1997</v>
      </c>
      <c r="U6" s="29">
        <v>1998</v>
      </c>
      <c r="V6" s="4">
        <v>1999</v>
      </c>
      <c r="W6" s="4">
        <v>2000</v>
      </c>
      <c r="X6" s="11">
        <v>2001</v>
      </c>
      <c r="Y6" s="11">
        <v>2002</v>
      </c>
      <c r="Z6" s="11">
        <v>2003</v>
      </c>
      <c r="AA6" s="11">
        <v>2004</v>
      </c>
      <c r="AB6" s="42">
        <v>2005</v>
      </c>
      <c r="AC6" s="42">
        <v>2006</v>
      </c>
      <c r="AD6" s="42">
        <v>2007</v>
      </c>
      <c r="AE6" s="116">
        <v>2008</v>
      </c>
      <c r="AF6" s="116">
        <v>2009</v>
      </c>
      <c r="AG6" s="116">
        <v>2010</v>
      </c>
      <c r="AH6" s="116">
        <v>2011</v>
      </c>
      <c r="AJ6" s="11">
        <v>1979</v>
      </c>
      <c r="AK6" s="11">
        <v>1980</v>
      </c>
      <c r="AL6" s="11">
        <v>1981</v>
      </c>
      <c r="AM6" s="11">
        <v>1982</v>
      </c>
      <c r="AN6" s="11">
        <v>1983</v>
      </c>
      <c r="AO6" s="11">
        <v>1984</v>
      </c>
      <c r="AP6" s="11">
        <v>1985</v>
      </c>
      <c r="AQ6" s="11">
        <v>1986</v>
      </c>
      <c r="AR6" s="11">
        <v>1987</v>
      </c>
      <c r="AS6" s="11">
        <v>1988</v>
      </c>
      <c r="AT6" s="11">
        <v>1989</v>
      </c>
      <c r="AU6" s="11">
        <v>1990</v>
      </c>
      <c r="AV6" s="4">
        <v>1991</v>
      </c>
      <c r="AW6" s="4">
        <v>1992</v>
      </c>
      <c r="AX6" s="4">
        <v>1993</v>
      </c>
      <c r="AY6" s="4">
        <v>1994</v>
      </c>
      <c r="AZ6" s="4">
        <v>1995</v>
      </c>
      <c r="BA6" s="4">
        <v>1996</v>
      </c>
      <c r="BB6" s="29">
        <v>1997</v>
      </c>
      <c r="BC6" s="29">
        <v>1998</v>
      </c>
      <c r="BD6" s="4">
        <v>1999</v>
      </c>
      <c r="BE6" s="4">
        <v>2000</v>
      </c>
      <c r="BF6" s="11">
        <v>2001</v>
      </c>
      <c r="BG6" s="11">
        <v>2002</v>
      </c>
      <c r="BH6" s="11">
        <v>2003</v>
      </c>
      <c r="BI6" s="83">
        <v>2004</v>
      </c>
      <c r="BJ6" s="84">
        <v>2005</v>
      </c>
      <c r="BK6" s="140">
        <v>2006</v>
      </c>
      <c r="BL6" s="140">
        <v>2007</v>
      </c>
      <c r="BM6" s="155">
        <v>2008</v>
      </c>
      <c r="BN6" s="155">
        <v>2009</v>
      </c>
      <c r="BO6" s="155">
        <v>2010</v>
      </c>
      <c r="BP6" s="116">
        <v>2011</v>
      </c>
    </row>
    <row r="7" spans="1:68" ht="12.75">
      <c r="A7" s="6" t="s">
        <v>0</v>
      </c>
      <c r="B7" s="6"/>
      <c r="C7" s="6"/>
      <c r="D7" s="6"/>
      <c r="E7" s="6"/>
      <c r="F7" s="6"/>
      <c r="G7" s="6"/>
      <c r="X7" s="5"/>
      <c r="Y7" s="5"/>
      <c r="Z7" s="5"/>
      <c r="AA7" s="5"/>
      <c r="AB7" s="5"/>
      <c r="AC7" s="5"/>
      <c r="AD7" s="5"/>
      <c r="AE7" s="119"/>
      <c r="AF7" s="119"/>
      <c r="AG7" s="119"/>
      <c r="AH7" s="119"/>
      <c r="AJ7" s="5"/>
      <c r="BM7" s="113"/>
      <c r="BN7" s="113"/>
      <c r="BO7" s="162"/>
      <c r="BP7" s="162"/>
    </row>
    <row r="8" spans="1:68" ht="12.75">
      <c r="A8" t="s">
        <v>1</v>
      </c>
      <c r="B8" s="9">
        <v>1.357875368441911</v>
      </c>
      <c r="C8" s="9">
        <v>1.3772177603776001</v>
      </c>
      <c r="D8" s="9">
        <v>1.5637363805197864</v>
      </c>
      <c r="E8" s="9">
        <v>1.8460031065375975</v>
      </c>
      <c r="F8" s="9">
        <v>2.0188323222799993</v>
      </c>
      <c r="G8" s="9">
        <v>2.0657517850363276</v>
      </c>
      <c r="H8" s="7">
        <v>2.0880107695695633</v>
      </c>
      <c r="I8" s="7">
        <v>2.3085710301875393</v>
      </c>
      <c r="J8" s="7">
        <v>1.6461861326332317</v>
      </c>
      <c r="K8" s="7">
        <v>1.4814297395253697</v>
      </c>
      <c r="L8" s="7">
        <v>1.4505984058004695</v>
      </c>
      <c r="M8" s="7">
        <v>1.58</v>
      </c>
      <c r="N8" s="25">
        <v>1.616502843167475</v>
      </c>
      <c r="O8" s="25">
        <v>1.7153912295786757</v>
      </c>
      <c r="P8" s="25">
        <v>1.8917331732359184</v>
      </c>
      <c r="Q8" s="25">
        <v>1.8986105729884284</v>
      </c>
      <c r="R8" s="25">
        <v>2.0885045723216358</v>
      </c>
      <c r="S8" s="25">
        <v>2.0048205003203456</v>
      </c>
      <c r="T8" s="25">
        <v>1.63</v>
      </c>
      <c r="U8" s="25">
        <v>1.55</v>
      </c>
      <c r="V8" s="25">
        <v>1.5</v>
      </c>
      <c r="W8" s="25">
        <v>1.84</v>
      </c>
      <c r="X8" s="43">
        <v>1.6051412124510513</v>
      </c>
      <c r="Y8" s="43">
        <v>1.582495463728876</v>
      </c>
      <c r="Z8" s="44">
        <v>1.65631160402427</v>
      </c>
      <c r="AA8" s="44">
        <v>2.2802552080229517</v>
      </c>
      <c r="AB8" s="33">
        <v>2.470605557309108</v>
      </c>
      <c r="AC8" s="122">
        <v>2.6499619447053915</v>
      </c>
      <c r="AD8" s="122">
        <v>2.9429425376046687</v>
      </c>
      <c r="AE8" s="27">
        <v>3.5250591227752595</v>
      </c>
      <c r="AF8" s="27">
        <v>4.261484101645359</v>
      </c>
      <c r="AG8" s="27">
        <v>3.8782375038634784</v>
      </c>
      <c r="AH8" s="27">
        <v>4.3212761836753755</v>
      </c>
      <c r="AJ8" s="242">
        <v>1.4665187591336442</v>
      </c>
      <c r="AK8" s="7">
        <v>1.4872724611697556</v>
      </c>
      <c r="AL8" s="7">
        <v>1.7670680020897878</v>
      </c>
      <c r="AM8" s="7">
        <v>2.0859517238513945</v>
      </c>
      <c r="AN8" s="7">
        <v>2.2812457616745125</v>
      </c>
      <c r="AO8" s="7">
        <v>2.4791067071480417</v>
      </c>
      <c r="AP8" s="25">
        <v>2.51</v>
      </c>
      <c r="AQ8" s="25">
        <v>2.7700422176265804</v>
      </c>
      <c r="AR8" s="25">
        <v>1.975377550648065</v>
      </c>
      <c r="AS8" s="25">
        <v>1.7778342061193757</v>
      </c>
      <c r="AT8" s="25">
        <v>1.7406962422439638</v>
      </c>
      <c r="AU8" s="25">
        <v>1.9</v>
      </c>
      <c r="AV8" s="25">
        <v>1.9398953990168561</v>
      </c>
      <c r="AW8" s="25">
        <v>2.058162772252934</v>
      </c>
      <c r="AX8" s="25">
        <v>2.2699578217932608</v>
      </c>
      <c r="AY8" s="25">
        <v>2.278183861844627</v>
      </c>
      <c r="AZ8" s="25">
        <v>2.51</v>
      </c>
      <c r="BA8" s="25">
        <v>2.580851615759878</v>
      </c>
      <c r="BB8" s="7">
        <v>2.26</v>
      </c>
      <c r="BC8" s="7">
        <v>2.1554851833986954</v>
      </c>
      <c r="BD8" s="9">
        <v>2.0901392203315097</v>
      </c>
      <c r="BE8" s="9">
        <v>2.32</v>
      </c>
      <c r="BF8" s="27">
        <v>2.1992560837706328</v>
      </c>
      <c r="BG8" s="52">
        <v>2.1751474743971158</v>
      </c>
      <c r="BH8" s="52">
        <v>2.2904003381086318</v>
      </c>
      <c r="BI8" s="52">
        <v>3.221535819790062</v>
      </c>
      <c r="BJ8" s="33">
        <v>3.4540747836111527</v>
      </c>
      <c r="BK8" s="135">
        <v>3.6677422425717667</v>
      </c>
      <c r="BL8" s="135">
        <v>4.020912322860842</v>
      </c>
      <c r="BM8" s="135">
        <v>4.800150486655875</v>
      </c>
      <c r="BN8" s="135">
        <v>5.75178009824684</v>
      </c>
      <c r="BO8" s="44">
        <v>5.26712309200114</v>
      </c>
      <c r="BP8" s="44">
        <v>5.806281805695519</v>
      </c>
    </row>
    <row r="9" spans="1:68" ht="12.75">
      <c r="A9" t="s">
        <v>2</v>
      </c>
      <c r="B9" s="9">
        <v>0.9798942875289325</v>
      </c>
      <c r="C9" s="9">
        <v>1.09466599460373</v>
      </c>
      <c r="D9" s="9">
        <v>1.2782856870779546</v>
      </c>
      <c r="E9" s="9">
        <v>1.4917284103336246</v>
      </c>
      <c r="F9" s="9">
        <v>1.6480728812144518</v>
      </c>
      <c r="G9" s="9">
        <v>1.817579271485323</v>
      </c>
      <c r="H9" s="7">
        <v>1.8992284820746936</v>
      </c>
      <c r="I9" s="7">
        <v>1.8327039183488487</v>
      </c>
      <c r="J9" s="7">
        <v>1.5570812804451135</v>
      </c>
      <c r="K9" s="7">
        <v>1.457435021345281</v>
      </c>
      <c r="L9" s="7">
        <v>1.5304427454849325</v>
      </c>
      <c r="M9" s="7">
        <v>1.72</v>
      </c>
      <c r="N9" s="25">
        <v>1.743776781336384</v>
      </c>
      <c r="O9" s="25">
        <v>1.7744260236419678</v>
      </c>
      <c r="P9" s="25">
        <v>1.9096368961998056</v>
      </c>
      <c r="Q9" s="25">
        <v>1.9334787844340013</v>
      </c>
      <c r="R9" s="25">
        <v>2.0988653777430795</v>
      </c>
      <c r="S9" s="25">
        <v>1.9560466824304956</v>
      </c>
      <c r="T9" s="25">
        <v>1.7079539571292113</v>
      </c>
      <c r="U9" s="25">
        <v>1.6771989361382504</v>
      </c>
      <c r="V9" s="25">
        <v>1.6</v>
      </c>
      <c r="W9" s="39" t="s">
        <v>38</v>
      </c>
      <c r="X9" s="45" t="s">
        <v>38</v>
      </c>
      <c r="Y9" s="45" t="s">
        <v>38</v>
      </c>
      <c r="Z9" s="45" t="s">
        <v>38</v>
      </c>
      <c r="AA9" s="45" t="s">
        <v>38</v>
      </c>
      <c r="AB9" s="45" t="s">
        <v>38</v>
      </c>
      <c r="AC9" s="126" t="s">
        <v>38</v>
      </c>
      <c r="AD9" s="126" t="s">
        <v>38</v>
      </c>
      <c r="AE9" s="27">
        <v>4.21387095578423</v>
      </c>
      <c r="AF9" s="205">
        <v>4.011254713333324</v>
      </c>
      <c r="AG9" s="205">
        <v>3.8568369555986726</v>
      </c>
      <c r="AH9" s="25">
        <v>4.524029887023792</v>
      </c>
      <c r="AJ9" s="242">
        <v>1.0387337211901584</v>
      </c>
      <c r="AK9" s="7">
        <v>1.1877368280606044</v>
      </c>
      <c r="AL9" s="7">
        <v>1.4891791138832795</v>
      </c>
      <c r="AM9" s="7">
        <v>1.7452491843612896</v>
      </c>
      <c r="AN9" s="7">
        <v>1.928193761744828</v>
      </c>
      <c r="AO9" s="7">
        <v>2.1265221422155185</v>
      </c>
      <c r="AP9" s="25">
        <v>2.22</v>
      </c>
      <c r="AQ9" s="25">
        <v>2.144329212077566</v>
      </c>
      <c r="AR9" s="25">
        <v>1.8217850981207828</v>
      </c>
      <c r="AS9" s="25">
        <v>1.7051979152524477</v>
      </c>
      <c r="AT9" s="25">
        <v>1.790651889415279</v>
      </c>
      <c r="AU9" s="25">
        <v>2.01</v>
      </c>
      <c r="AV9" s="25">
        <v>2.04026776006765</v>
      </c>
      <c r="AW9" s="25">
        <v>2.1097559528368954</v>
      </c>
      <c r="AX9" s="25">
        <v>2.3292285098962564</v>
      </c>
      <c r="AY9" s="25">
        <v>2.4455827914787163</v>
      </c>
      <c r="AZ9" s="25">
        <v>2.66</v>
      </c>
      <c r="BA9" s="25">
        <v>2.489911933039553</v>
      </c>
      <c r="BB9" s="25">
        <v>2.17</v>
      </c>
      <c r="BC9" s="25">
        <v>2.1284388444023503</v>
      </c>
      <c r="BD9" s="25">
        <v>2.04</v>
      </c>
      <c r="BE9" s="39" t="s">
        <v>38</v>
      </c>
      <c r="BF9" s="45" t="s">
        <v>38</v>
      </c>
      <c r="BG9" s="45" t="s">
        <v>38</v>
      </c>
      <c r="BH9" s="45" t="s">
        <v>38</v>
      </c>
      <c r="BI9" s="45" t="s">
        <v>38</v>
      </c>
      <c r="BJ9" s="45" t="s">
        <v>38</v>
      </c>
      <c r="BK9" s="132" t="s">
        <v>38</v>
      </c>
      <c r="BL9" s="126" t="s">
        <v>38</v>
      </c>
      <c r="BM9" s="135">
        <v>5.235069660292232</v>
      </c>
      <c r="BN9" s="205">
        <v>4.999998827855519</v>
      </c>
      <c r="BO9" s="27">
        <v>4.856956059744784</v>
      </c>
      <c r="BP9" s="25">
        <v>5.648174328273245</v>
      </c>
    </row>
    <row r="10" spans="1:68" ht="12.75">
      <c r="A10" t="s">
        <v>3</v>
      </c>
      <c r="B10" s="7" t="s">
        <v>11</v>
      </c>
      <c r="C10" s="7" t="s">
        <v>11</v>
      </c>
      <c r="D10" s="7" t="s">
        <v>11</v>
      </c>
      <c r="E10" s="7" t="s">
        <v>11</v>
      </c>
      <c r="F10" s="7" t="s">
        <v>11</v>
      </c>
      <c r="G10" s="7">
        <v>1.9195166598646378</v>
      </c>
      <c r="H10" s="25">
        <v>2.05</v>
      </c>
      <c r="I10" s="25">
        <v>2.368421304390279</v>
      </c>
      <c r="J10" s="25">
        <v>2.8558379819214474</v>
      </c>
      <c r="K10" s="25">
        <v>2.4771974922672144</v>
      </c>
      <c r="L10" s="25">
        <v>2.4255928050598676</v>
      </c>
      <c r="M10" s="25">
        <v>2.67</v>
      </c>
      <c r="N10" s="25">
        <v>2.6500462202116446</v>
      </c>
      <c r="O10" s="25">
        <v>2.630758990708683</v>
      </c>
      <c r="P10" s="25">
        <v>2.937495008997821</v>
      </c>
      <c r="Q10" s="25">
        <v>2.8612472082070135</v>
      </c>
      <c r="R10" s="25">
        <v>3.02</v>
      </c>
      <c r="S10" s="25">
        <v>3.040985461526989</v>
      </c>
      <c r="T10" s="25">
        <v>2.67</v>
      </c>
      <c r="U10" s="25">
        <v>2.4066678180859773</v>
      </c>
      <c r="V10" s="25">
        <v>1.6</v>
      </c>
      <c r="W10" s="25">
        <v>2.06</v>
      </c>
      <c r="X10" s="43">
        <v>1.82225394357517</v>
      </c>
      <c r="Y10" s="43">
        <v>1.6745758467686878</v>
      </c>
      <c r="Z10" s="44">
        <v>1.967692595405731</v>
      </c>
      <c r="AA10" s="44">
        <v>2.197069031898942</v>
      </c>
      <c r="AB10" s="33">
        <v>2.970242008444182</v>
      </c>
      <c r="AC10" s="128">
        <v>20</v>
      </c>
      <c r="AD10" s="128">
        <v>20</v>
      </c>
      <c r="AE10" s="128">
        <v>20</v>
      </c>
      <c r="AF10" s="123">
        <v>3.5912195656931054</v>
      </c>
      <c r="AG10" s="123">
        <v>3.982533913346033</v>
      </c>
      <c r="AH10" s="123" t="s">
        <v>38</v>
      </c>
      <c r="AJ10" s="242">
        <v>2.4531330416408728</v>
      </c>
      <c r="AK10" s="7">
        <v>0</v>
      </c>
      <c r="AL10" s="7">
        <v>0</v>
      </c>
      <c r="AM10" s="7">
        <v>0</v>
      </c>
      <c r="AN10" s="7">
        <v>0</v>
      </c>
      <c r="AO10" s="7">
        <v>2.3416354829187864</v>
      </c>
      <c r="AP10" s="25">
        <v>2.5</v>
      </c>
      <c r="AQ10" s="25">
        <v>2.889662479124457</v>
      </c>
      <c r="AR10" s="25">
        <v>3.483799122651126</v>
      </c>
      <c r="AS10" s="25">
        <v>3.0221809405659856</v>
      </c>
      <c r="AT10" s="25">
        <v>2.9595825692552533</v>
      </c>
      <c r="AU10" s="25">
        <v>3.26</v>
      </c>
      <c r="AV10" s="25">
        <v>3.233437690272608</v>
      </c>
      <c r="AW10" s="25">
        <v>3.288245810355079</v>
      </c>
      <c r="AX10" s="25">
        <v>3.671647896960864</v>
      </c>
      <c r="AY10" s="25">
        <v>3.576338303130682</v>
      </c>
      <c r="AZ10" s="25">
        <v>3.77</v>
      </c>
      <c r="BA10" s="25">
        <v>4.074293119132408</v>
      </c>
      <c r="BB10" s="25">
        <v>3.56</v>
      </c>
      <c r="BC10" s="25">
        <v>3.347329354195564</v>
      </c>
      <c r="BD10" s="30">
        <v>3.4783597405189126</v>
      </c>
      <c r="BE10" s="30">
        <v>4.178026224748025</v>
      </c>
      <c r="BF10" s="27">
        <v>4.2318459350794315</v>
      </c>
      <c r="BG10" s="52">
        <v>4.1296989930954995</v>
      </c>
      <c r="BH10" s="52">
        <v>4.690039116166867</v>
      </c>
      <c r="BI10" s="52">
        <v>4.940858500825806</v>
      </c>
      <c r="BJ10" s="33">
        <v>5.92284315095821</v>
      </c>
      <c r="BK10" s="128">
        <v>20</v>
      </c>
      <c r="BL10" s="128">
        <v>20</v>
      </c>
      <c r="BM10" s="128">
        <v>20</v>
      </c>
      <c r="BN10" s="135">
        <v>7.342026021869373</v>
      </c>
      <c r="BO10" s="44">
        <v>8.06203387868526</v>
      </c>
      <c r="BP10" s="263">
        <v>20</v>
      </c>
    </row>
    <row r="11" spans="1:68" ht="14.25">
      <c r="A11" t="s">
        <v>37</v>
      </c>
      <c r="B11" s="7">
        <v>0.42936621255268853</v>
      </c>
      <c r="C11" s="7">
        <v>0.7391715817031529</v>
      </c>
      <c r="D11" s="7">
        <v>0.9958083732773406</v>
      </c>
      <c r="E11" s="7">
        <v>1.011204771769017</v>
      </c>
      <c r="F11" s="7">
        <v>1.0819443525806378</v>
      </c>
      <c r="G11" s="7">
        <v>1.109277304342644</v>
      </c>
      <c r="H11" s="25">
        <v>1.09</v>
      </c>
      <c r="I11" s="25">
        <v>0.7903876762909524</v>
      </c>
      <c r="J11" s="25">
        <v>0.6219284967136227</v>
      </c>
      <c r="K11" s="25">
        <v>0.4852236086140859</v>
      </c>
      <c r="L11" s="25">
        <v>0.5365139656276572</v>
      </c>
      <c r="M11" s="25">
        <v>0.58</v>
      </c>
      <c r="N11" s="25">
        <v>0.5777257093723129</v>
      </c>
      <c r="O11" s="25">
        <v>0.5191024766735621</v>
      </c>
      <c r="P11" s="25">
        <v>0.5055691513989021</v>
      </c>
      <c r="Q11" s="25">
        <v>0.5304632979275575</v>
      </c>
      <c r="R11" s="25">
        <v>0.72</v>
      </c>
      <c r="S11" s="25">
        <v>0.7494930031765268</v>
      </c>
      <c r="T11" s="25">
        <v>0.674480050013016</v>
      </c>
      <c r="U11" s="25">
        <v>0.6228114356545966</v>
      </c>
      <c r="V11" s="27">
        <v>0.57</v>
      </c>
      <c r="W11" s="25">
        <v>0.64</v>
      </c>
      <c r="X11" s="43">
        <v>0.9796137393568173</v>
      </c>
      <c r="Y11" s="43">
        <v>0.844707494592538</v>
      </c>
      <c r="Z11" s="44">
        <v>0.9609416519715716</v>
      </c>
      <c r="AA11" s="44">
        <v>0.9217289274069281</v>
      </c>
      <c r="AB11" s="33">
        <v>1.0394476577729692</v>
      </c>
      <c r="AC11" s="122">
        <v>1.2321096097665283</v>
      </c>
      <c r="AD11" s="122">
        <v>1.232596644690257</v>
      </c>
      <c r="AE11" s="123">
        <v>1.8490559523225545</v>
      </c>
      <c r="AF11" s="123">
        <v>1.9772726934035614</v>
      </c>
      <c r="AG11" s="123">
        <v>2.093152659626115</v>
      </c>
      <c r="AH11" s="123">
        <v>2.4467572263056487</v>
      </c>
      <c r="AJ11" s="242">
        <v>0.4363785527779311</v>
      </c>
      <c r="AK11" s="7">
        <v>0.7511613404794805</v>
      </c>
      <c r="AL11" s="7">
        <v>1.012013843033116</v>
      </c>
      <c r="AM11" s="7">
        <v>1.0294142530240724</v>
      </c>
      <c r="AN11" s="7">
        <v>1.0994664550124567</v>
      </c>
      <c r="AO11" s="7">
        <v>1.1288674731617618</v>
      </c>
      <c r="AP11" s="25">
        <v>1.11</v>
      </c>
      <c r="AQ11" s="25">
        <v>0.8512290343423999</v>
      </c>
      <c r="AR11" s="25">
        <v>0.74034698652754</v>
      </c>
      <c r="AS11" s="25">
        <v>0.57768310794966</v>
      </c>
      <c r="AT11" s="25">
        <v>0.6415870524720252</v>
      </c>
      <c r="AU11" s="25">
        <v>0.72</v>
      </c>
      <c r="AV11" s="25">
        <v>0.7167440948864499</v>
      </c>
      <c r="AW11" s="25">
        <v>0.6472855575651555</v>
      </c>
      <c r="AX11" s="25">
        <v>0.6435544678880879</v>
      </c>
      <c r="AY11" s="25">
        <v>0.7365733894550461</v>
      </c>
      <c r="AZ11" s="25">
        <v>0.97</v>
      </c>
      <c r="BA11" s="25">
        <v>1.0003711145465322</v>
      </c>
      <c r="BB11" s="25">
        <v>0.8953504263727942</v>
      </c>
      <c r="BC11" s="25">
        <v>0.8774587604264602</v>
      </c>
      <c r="BD11" s="30">
        <v>0.8306137901574306</v>
      </c>
      <c r="BE11" s="30">
        <v>0.9065436203050272</v>
      </c>
      <c r="BF11" s="27">
        <v>1.3191690061590167</v>
      </c>
      <c r="BG11" s="52">
        <v>1.1560065578393817</v>
      </c>
      <c r="BH11" s="52">
        <v>1.3165386614590164</v>
      </c>
      <c r="BI11" s="52">
        <v>1.2664361969300972</v>
      </c>
      <c r="BJ11" s="33">
        <v>1.411260450376561</v>
      </c>
      <c r="BK11" s="135">
        <v>1.6458519838226866</v>
      </c>
      <c r="BL11" s="135">
        <v>1.6469120090589322</v>
      </c>
      <c r="BM11" s="135">
        <v>2.4397617931220563</v>
      </c>
      <c r="BN11" s="135">
        <v>2.618097785374588</v>
      </c>
      <c r="BO11" s="44">
        <v>2.7627607754597405</v>
      </c>
      <c r="BP11" s="44">
        <v>3.8771136903634504</v>
      </c>
    </row>
    <row r="12" spans="1:68" ht="12.75">
      <c r="A12" t="s">
        <v>5</v>
      </c>
      <c r="B12" s="7">
        <v>1.1049167513483935</v>
      </c>
      <c r="C12" s="7">
        <v>1.3024492237360008</v>
      </c>
      <c r="D12" s="7">
        <v>1.4755417648011762</v>
      </c>
      <c r="E12" s="7">
        <v>1.6999325510629641</v>
      </c>
      <c r="F12" s="7">
        <v>1.8362609016091394</v>
      </c>
      <c r="G12" s="7">
        <v>1.9390826768298823</v>
      </c>
      <c r="H12" s="25">
        <v>2.107493719228725</v>
      </c>
      <c r="I12" s="25">
        <v>2.2506986242476357</v>
      </c>
      <c r="J12" s="25">
        <v>1.9369226552321022</v>
      </c>
      <c r="K12" s="25">
        <v>1.761299199624244</v>
      </c>
      <c r="L12" s="25">
        <v>1.7983372201636798</v>
      </c>
      <c r="M12" s="25">
        <v>1.94</v>
      </c>
      <c r="N12" s="25">
        <v>1.8988814013477573</v>
      </c>
      <c r="O12" s="25">
        <v>2.06636470862754</v>
      </c>
      <c r="P12" s="25">
        <v>2.2047623270221557</v>
      </c>
      <c r="Q12" s="25">
        <v>2.176958688807173</v>
      </c>
      <c r="R12" s="25">
        <v>2.2810526392814388</v>
      </c>
      <c r="S12" s="25">
        <v>2.1495270851246775</v>
      </c>
      <c r="T12" s="25">
        <v>1.8567354276037857</v>
      </c>
      <c r="U12" s="25">
        <v>1.8724857123715293</v>
      </c>
      <c r="V12" s="25">
        <v>1.6931618000767659</v>
      </c>
      <c r="W12" s="25">
        <v>1.68</v>
      </c>
      <c r="X12" s="43">
        <v>2.0471613945658085</v>
      </c>
      <c r="Y12" s="43">
        <v>2.0790928754407623</v>
      </c>
      <c r="Z12" s="44">
        <v>2.331269102409024</v>
      </c>
      <c r="AA12" s="44">
        <v>2.1803332538756885</v>
      </c>
      <c r="AB12" s="33">
        <v>2.3820897497525246</v>
      </c>
      <c r="AC12" s="122">
        <v>2.806153615495879</v>
      </c>
      <c r="AD12" s="122">
        <v>2.865459949404767</v>
      </c>
      <c r="AE12" s="123">
        <v>3.665107250166477</v>
      </c>
      <c r="AF12" s="123">
        <v>3.9886540580240415</v>
      </c>
      <c r="AG12" s="123">
        <v>4.028011598971585</v>
      </c>
      <c r="AH12" s="123">
        <v>4.4010377862852135</v>
      </c>
      <c r="AJ12" s="242">
        <v>1.2993981083404982</v>
      </c>
      <c r="AK12" s="7">
        <v>1.531695443888423</v>
      </c>
      <c r="AL12" s="7">
        <v>1.7352561466472265</v>
      </c>
      <c r="AM12" s="7">
        <v>2.0076433547350696</v>
      </c>
      <c r="AN12" s="7">
        <v>2.1777363723411027</v>
      </c>
      <c r="AO12" s="7">
        <v>2.2997632197976134</v>
      </c>
      <c r="AP12" s="25">
        <v>2.5</v>
      </c>
      <c r="AQ12" s="25">
        <v>2.669351891659501</v>
      </c>
      <c r="AR12" s="25">
        <v>2.297180158226541</v>
      </c>
      <c r="AS12" s="25">
        <v>2.088918413187829</v>
      </c>
      <c r="AT12" s="25">
        <v>2.1328324786430533</v>
      </c>
      <c r="AU12" s="25">
        <v>2.3</v>
      </c>
      <c r="AV12" s="25">
        <v>2.2521155192065425</v>
      </c>
      <c r="AW12" s="25">
        <v>2.450680364523233</v>
      </c>
      <c r="AX12" s="25">
        <v>2.6149120875507763</v>
      </c>
      <c r="AY12" s="25">
        <v>2.581873934086664</v>
      </c>
      <c r="AZ12" s="25">
        <v>2.73</v>
      </c>
      <c r="BA12" s="25">
        <v>2.5923635822475033</v>
      </c>
      <c r="BB12" s="25">
        <v>2.24</v>
      </c>
      <c r="BC12" s="25">
        <v>2.2582149522931183</v>
      </c>
      <c r="BD12" s="30">
        <v>2.0419798900135597</v>
      </c>
      <c r="BE12" s="30">
        <v>2.01</v>
      </c>
      <c r="BF12" s="27">
        <v>2.4029571901766724</v>
      </c>
      <c r="BG12" s="52">
        <v>2.44</v>
      </c>
      <c r="BH12" s="52">
        <v>2.735662318861701</v>
      </c>
      <c r="BI12" s="52">
        <v>2.5551083745519865</v>
      </c>
      <c r="BJ12" s="33">
        <v>2.7955138731587326</v>
      </c>
      <c r="BK12" s="135">
        <v>3.3028646160708086</v>
      </c>
      <c r="BL12" s="135">
        <v>3.3736209925966074</v>
      </c>
      <c r="BM12" s="135">
        <v>4.31328882498114</v>
      </c>
      <c r="BN12" s="135">
        <v>4.681239539219247</v>
      </c>
      <c r="BO12" s="43">
        <v>4.809289838614652</v>
      </c>
      <c r="BP12" s="43">
        <v>5.2788005602831705</v>
      </c>
    </row>
    <row r="13" spans="1:68" ht="12.75">
      <c r="A13" t="s">
        <v>6</v>
      </c>
      <c r="B13" s="7">
        <v>0.9965556637371975</v>
      </c>
      <c r="C13" s="7">
        <v>1.0978178072188125</v>
      </c>
      <c r="D13" s="7">
        <v>1.2309629149869905</v>
      </c>
      <c r="E13" s="7">
        <v>1.5506476553801294</v>
      </c>
      <c r="F13" s="7">
        <v>1.6707293146651674</v>
      </c>
      <c r="G13" s="7">
        <v>1.7084556175077488</v>
      </c>
      <c r="H13" s="25">
        <v>1.7601377206648259</v>
      </c>
      <c r="I13" s="25">
        <v>1.9226997590884087</v>
      </c>
      <c r="J13" s="25">
        <v>1.4811037081878038</v>
      </c>
      <c r="K13" s="25">
        <v>1.350092782853652</v>
      </c>
      <c r="L13" s="25">
        <v>1.3522829740802746</v>
      </c>
      <c r="M13" s="25">
        <v>1.59</v>
      </c>
      <c r="N13" s="25">
        <v>1.7102148193513849</v>
      </c>
      <c r="O13" s="25">
        <v>1.8243935615994626</v>
      </c>
      <c r="P13" s="25">
        <v>1.973328313329636</v>
      </c>
      <c r="Q13" s="25">
        <v>1.9846589107936476</v>
      </c>
      <c r="R13" s="25">
        <v>2.101294333391671</v>
      </c>
      <c r="S13" s="25">
        <v>1.9513528865194383</v>
      </c>
      <c r="T13" s="25">
        <v>1.7750959756821238</v>
      </c>
      <c r="U13" s="25">
        <v>1.6940190299033753</v>
      </c>
      <c r="V13" s="25">
        <v>1.55</v>
      </c>
      <c r="W13" s="25">
        <v>1.62</v>
      </c>
      <c r="X13" s="45" t="s">
        <v>38</v>
      </c>
      <c r="Y13" s="45" t="s">
        <v>38</v>
      </c>
      <c r="Z13" s="45" t="s">
        <v>38</v>
      </c>
      <c r="AA13" s="45" t="s">
        <v>38</v>
      </c>
      <c r="AB13" s="123">
        <v>2.7740494372086255</v>
      </c>
      <c r="AC13" s="123">
        <v>3.3432302395756843</v>
      </c>
      <c r="AD13" s="123">
        <v>3.366565927865236</v>
      </c>
      <c r="AE13" s="123">
        <v>4.317340551957227</v>
      </c>
      <c r="AF13" s="123">
        <v>4.742953002286887</v>
      </c>
      <c r="AG13" s="123">
        <v>4.110820288227854</v>
      </c>
      <c r="AH13" s="123">
        <v>4.376751161161875</v>
      </c>
      <c r="AJ13" s="242">
        <v>1.1212550620290693</v>
      </c>
      <c r="AK13" s="7">
        <v>1.2404577079247372</v>
      </c>
      <c r="AL13" s="7">
        <v>1.390973635135286</v>
      </c>
      <c r="AM13" s="7">
        <v>1.7526074234921352</v>
      </c>
      <c r="AN13" s="7">
        <v>1.8964683141108107</v>
      </c>
      <c r="AO13" s="7">
        <v>1.947721173762606</v>
      </c>
      <c r="AP13" s="25">
        <v>2.01</v>
      </c>
      <c r="AQ13" s="25">
        <v>2.191710782149303</v>
      </c>
      <c r="AR13" s="25">
        <v>1.6883872241407865</v>
      </c>
      <c r="AS13" s="25">
        <v>1.539134831008815</v>
      </c>
      <c r="AT13" s="25">
        <v>1.637981180036917</v>
      </c>
      <c r="AU13" s="25">
        <v>1.92</v>
      </c>
      <c r="AV13" s="25">
        <v>2.07057473758497</v>
      </c>
      <c r="AW13" s="25">
        <v>2.229609884238359</v>
      </c>
      <c r="AX13" s="25">
        <v>2.4362655242766365</v>
      </c>
      <c r="AY13" s="25">
        <v>2.449198168426069</v>
      </c>
      <c r="AZ13" s="25">
        <v>2.6</v>
      </c>
      <c r="BA13" s="25">
        <v>2.420807136379951</v>
      </c>
      <c r="BB13" s="25">
        <v>2.19</v>
      </c>
      <c r="BC13" s="25">
        <v>2.0994505134580237</v>
      </c>
      <c r="BD13" s="25">
        <v>2.03</v>
      </c>
      <c r="BE13" s="25">
        <v>2.12</v>
      </c>
      <c r="BF13" s="45" t="s">
        <v>38</v>
      </c>
      <c r="BG13" s="45" t="s">
        <v>38</v>
      </c>
      <c r="BH13" s="45" t="s">
        <v>38</v>
      </c>
      <c r="BI13" s="45" t="s">
        <v>38</v>
      </c>
      <c r="BJ13" s="135">
        <v>3.6542734537131274</v>
      </c>
      <c r="BK13" s="135">
        <v>4.3131324840681895</v>
      </c>
      <c r="BL13" s="135">
        <v>4.453905437740167</v>
      </c>
      <c r="BM13" s="135">
        <v>5.659151028014501</v>
      </c>
      <c r="BN13" s="205">
        <v>6.227763585618114</v>
      </c>
      <c r="BO13" s="205">
        <v>5.452873994961625</v>
      </c>
      <c r="BP13" s="205">
        <v>5.7762040322259525</v>
      </c>
    </row>
    <row r="14" spans="1:68" ht="12.75">
      <c r="A14" t="s">
        <v>7</v>
      </c>
      <c r="B14" s="7" t="s">
        <v>11</v>
      </c>
      <c r="C14" s="7" t="s">
        <v>11</v>
      </c>
      <c r="D14" s="7" t="s">
        <v>11</v>
      </c>
      <c r="E14" s="7" t="s">
        <v>11</v>
      </c>
      <c r="F14" s="7" t="s">
        <v>11</v>
      </c>
      <c r="G14" s="7" t="s">
        <v>11</v>
      </c>
      <c r="H14" s="25" t="s">
        <v>11</v>
      </c>
      <c r="I14" s="25" t="s">
        <v>11</v>
      </c>
      <c r="J14" s="25" t="s">
        <v>11</v>
      </c>
      <c r="K14" s="25" t="s">
        <v>11</v>
      </c>
      <c r="L14" s="25" t="s">
        <v>11</v>
      </c>
      <c r="M14" s="25" t="s">
        <v>11</v>
      </c>
      <c r="N14" s="25" t="s">
        <v>11</v>
      </c>
      <c r="O14" s="25" t="s">
        <v>11</v>
      </c>
      <c r="P14" s="25" t="s">
        <v>11</v>
      </c>
      <c r="Q14" s="25" t="s">
        <v>11</v>
      </c>
      <c r="R14" s="25" t="s">
        <v>11</v>
      </c>
      <c r="S14" s="25" t="s">
        <v>11</v>
      </c>
      <c r="T14" s="25" t="s">
        <v>11</v>
      </c>
      <c r="U14" s="25">
        <v>1.7861244137203205</v>
      </c>
      <c r="V14" s="25">
        <v>1.6836731508053773</v>
      </c>
      <c r="W14" s="25">
        <v>1.36</v>
      </c>
      <c r="X14" s="43">
        <v>1.43</v>
      </c>
      <c r="Y14" s="43">
        <v>1.61</v>
      </c>
      <c r="Z14" s="43">
        <v>1.8965173839330391</v>
      </c>
      <c r="AA14" s="43">
        <v>1.842793049726297</v>
      </c>
      <c r="AB14" s="43">
        <v>2.615631108138835</v>
      </c>
      <c r="AC14" s="128">
        <v>20</v>
      </c>
      <c r="AD14" s="120">
        <v>3.939621924542112</v>
      </c>
      <c r="AE14" s="123">
        <v>5.220237577797341</v>
      </c>
      <c r="AF14" s="123">
        <v>5.274888632433322</v>
      </c>
      <c r="AG14" s="123">
        <v>5.466826342604746</v>
      </c>
      <c r="AH14" s="123">
        <v>5.806898697565319</v>
      </c>
      <c r="AJ14" s="242" t="s">
        <v>11</v>
      </c>
      <c r="AK14" s="7" t="s">
        <v>11</v>
      </c>
      <c r="AL14" s="7" t="s">
        <v>11</v>
      </c>
      <c r="AM14" s="7" t="s">
        <v>11</v>
      </c>
      <c r="AN14" s="7" t="s">
        <v>11</v>
      </c>
      <c r="AO14" s="7" t="s">
        <v>11</v>
      </c>
      <c r="AP14" s="25" t="s">
        <v>11</v>
      </c>
      <c r="AQ14" s="25" t="s">
        <v>11</v>
      </c>
      <c r="AR14" s="25" t="s">
        <v>11</v>
      </c>
      <c r="AS14" s="25" t="s">
        <v>11</v>
      </c>
      <c r="AT14" s="25" t="s">
        <v>11</v>
      </c>
      <c r="AU14" s="25" t="s">
        <v>11</v>
      </c>
      <c r="AV14" s="25" t="s">
        <v>11</v>
      </c>
      <c r="AW14" s="25" t="s">
        <v>11</v>
      </c>
      <c r="AX14" s="25" t="s">
        <v>11</v>
      </c>
      <c r="AY14" s="25" t="s">
        <v>11</v>
      </c>
      <c r="AZ14" s="25" t="s">
        <v>11</v>
      </c>
      <c r="BA14" s="25" t="s">
        <v>11</v>
      </c>
      <c r="BB14" s="25" t="s">
        <v>11</v>
      </c>
      <c r="BC14" s="25">
        <v>2.107626105185132</v>
      </c>
      <c r="BD14" s="25">
        <v>1.8183704793784812</v>
      </c>
      <c r="BE14" s="25">
        <v>1.47</v>
      </c>
      <c r="BF14" s="27">
        <v>1.54</v>
      </c>
      <c r="BG14" s="27">
        <v>1.74</v>
      </c>
      <c r="BH14" s="52">
        <v>2.06246265502718</v>
      </c>
      <c r="BI14" s="52">
        <v>1.988583639103377</v>
      </c>
      <c r="BJ14" s="33">
        <v>2.844524514218276</v>
      </c>
      <c r="BK14" s="115">
        <v>20</v>
      </c>
      <c r="BL14" s="120">
        <v>4.294187886122539</v>
      </c>
      <c r="BM14" s="135">
        <v>5.690058942269162</v>
      </c>
      <c r="BN14" s="135">
        <v>5.749600932150482</v>
      </c>
      <c r="BO14" s="44">
        <v>6.035449694531584</v>
      </c>
      <c r="BP14" s="44">
        <v>6.738273452955772</v>
      </c>
    </row>
    <row r="15" spans="1:68" ht="12.75">
      <c r="A15" t="s">
        <v>8</v>
      </c>
      <c r="B15" s="7" t="s">
        <v>11</v>
      </c>
      <c r="C15" s="7" t="s">
        <v>11</v>
      </c>
      <c r="D15" s="7">
        <v>3.342153667093317</v>
      </c>
      <c r="E15" s="7">
        <v>3.3938385453040065</v>
      </c>
      <c r="F15" s="7">
        <v>2.7152162317240824</v>
      </c>
      <c r="G15" s="7">
        <v>2.51629215956145</v>
      </c>
      <c r="H15" s="25">
        <v>2.63</v>
      </c>
      <c r="I15" s="25">
        <v>2.954031839669704</v>
      </c>
      <c r="J15" s="25">
        <v>2.6961343211149393</v>
      </c>
      <c r="K15" s="25">
        <v>1.9474174744469261</v>
      </c>
      <c r="L15" s="25">
        <v>1.9707067236825941</v>
      </c>
      <c r="M15" s="25">
        <v>2.12</v>
      </c>
      <c r="N15" s="25">
        <v>2.07210472457163</v>
      </c>
      <c r="O15" s="25">
        <v>2.2022837765877745</v>
      </c>
      <c r="P15" s="25">
        <v>2.2006387421692666</v>
      </c>
      <c r="Q15" s="25">
        <v>2.2033754488897883</v>
      </c>
      <c r="R15" s="25">
        <v>2.2948424398918568</v>
      </c>
      <c r="S15" s="25">
        <v>2.3154306481760236</v>
      </c>
      <c r="T15" s="25">
        <v>2.0895591245009757</v>
      </c>
      <c r="U15" s="25">
        <v>1.9418959882956968</v>
      </c>
      <c r="V15" s="25">
        <v>2.0557887131060655</v>
      </c>
      <c r="W15" s="25">
        <v>1.75</v>
      </c>
      <c r="X15" s="43">
        <v>1.8725222870805365</v>
      </c>
      <c r="Y15" s="43">
        <v>1.91784871748533</v>
      </c>
      <c r="Z15" s="43">
        <v>2.326789765412847</v>
      </c>
      <c r="AA15" s="43">
        <v>2.357488064326639</v>
      </c>
      <c r="AB15" s="33">
        <v>2.7435455872805057</v>
      </c>
      <c r="AC15" s="122">
        <v>3.774906625803717</v>
      </c>
      <c r="AD15" s="122">
        <v>4.158885177386339</v>
      </c>
      <c r="AE15" s="123">
        <v>4.269111861454718</v>
      </c>
      <c r="AF15" s="123">
        <v>4.945639348111046</v>
      </c>
      <c r="AG15" s="123">
        <v>4.03371534899655</v>
      </c>
      <c r="AH15" s="123">
        <v>4.190503089563568</v>
      </c>
      <c r="AJ15" s="242">
        <v>1.6689473830194435</v>
      </c>
      <c r="AK15" s="7">
        <v>2.1665303158052907</v>
      </c>
      <c r="AL15" s="7">
        <v>2.684761777100654</v>
      </c>
      <c r="AM15" s="7">
        <v>3.081745601228571</v>
      </c>
      <c r="AN15" s="7">
        <v>2.818109922210644</v>
      </c>
      <c r="AO15" s="7">
        <v>2.6424129663486515</v>
      </c>
      <c r="AP15" s="25">
        <v>2.87</v>
      </c>
      <c r="AQ15" s="25">
        <v>3.249342236541501</v>
      </c>
      <c r="AR15" s="25">
        <v>2.9660866570949316</v>
      </c>
      <c r="AS15" s="25">
        <v>2.1423909883271373</v>
      </c>
      <c r="AT15" s="25">
        <v>2.1680119341911315</v>
      </c>
      <c r="AU15" s="25">
        <v>2.33</v>
      </c>
      <c r="AV15" s="25">
        <v>2.3231622034269575</v>
      </c>
      <c r="AW15" s="25">
        <v>2.4775610363324945</v>
      </c>
      <c r="AX15" s="25">
        <v>2.475421700591589</v>
      </c>
      <c r="AY15" s="25">
        <v>2.4785001264478277</v>
      </c>
      <c r="AZ15" s="25">
        <v>2.58</v>
      </c>
      <c r="BA15" s="25">
        <v>2.604547108472616</v>
      </c>
      <c r="BB15" s="25">
        <v>2.35</v>
      </c>
      <c r="BC15" s="25">
        <v>2.184355784321958</v>
      </c>
      <c r="BD15" s="30">
        <v>2.3124926552462775</v>
      </c>
      <c r="BE15" s="30">
        <v>1.97</v>
      </c>
      <c r="BF15" s="27">
        <v>2.106567539418554</v>
      </c>
      <c r="BG15" s="33">
        <v>2.157579807170996</v>
      </c>
      <c r="BH15" s="33">
        <v>2.640900457126757</v>
      </c>
      <c r="BI15" s="33">
        <v>2.6757314260660805</v>
      </c>
      <c r="BJ15" s="33">
        <v>3.113927162136746</v>
      </c>
      <c r="BK15" s="135">
        <v>4.2845178073733505</v>
      </c>
      <c r="BL15" s="135">
        <v>4.7203353152094465</v>
      </c>
      <c r="BM15" s="135">
        <v>4.845441955978173</v>
      </c>
      <c r="BN15" s="135">
        <v>5.613300722974315</v>
      </c>
      <c r="BO15" s="44">
        <v>4.7803781756785355</v>
      </c>
      <c r="BP15" s="44">
        <v>5.029002561474237</v>
      </c>
    </row>
    <row r="16" spans="1:68" ht="12.75">
      <c r="A16" t="s">
        <v>9</v>
      </c>
      <c r="B16" s="7">
        <v>0.6476522617537234</v>
      </c>
      <c r="C16" s="7">
        <v>0.5912389163615708</v>
      </c>
      <c r="D16" s="7">
        <v>0.701392011788815</v>
      </c>
      <c r="E16" s="7">
        <v>1.1987412308702885</v>
      </c>
      <c r="F16" s="7">
        <v>1.6887404144804954</v>
      </c>
      <c r="G16" s="7">
        <v>1.7629394382660517</v>
      </c>
      <c r="H16" s="25">
        <v>1.85</v>
      </c>
      <c r="I16" s="25">
        <v>1.7424124800393075</v>
      </c>
      <c r="J16" s="25">
        <v>1.726333080940953</v>
      </c>
      <c r="K16" s="25">
        <v>1.5947408692625804</v>
      </c>
      <c r="L16" s="25">
        <v>1.8046451073834957</v>
      </c>
      <c r="M16" s="25">
        <v>2.11</v>
      </c>
      <c r="N16" s="25">
        <v>2.197774060575492</v>
      </c>
      <c r="O16" s="25">
        <v>2.2382541897175487</v>
      </c>
      <c r="P16" s="25">
        <v>2.109239312293245</v>
      </c>
      <c r="Q16" s="25">
        <v>2.146494195270542</v>
      </c>
      <c r="R16" s="25">
        <v>2.0179440435066303</v>
      </c>
      <c r="S16" s="25">
        <v>2.2215168446593037</v>
      </c>
      <c r="T16" s="25">
        <v>2.0767805717523733</v>
      </c>
      <c r="U16" s="25">
        <v>1.9370435435668867</v>
      </c>
      <c r="V16" s="25">
        <v>1.817483630051709</v>
      </c>
      <c r="W16" s="40">
        <v>10</v>
      </c>
      <c r="X16" s="46">
        <v>10</v>
      </c>
      <c r="Y16" s="46">
        <v>10</v>
      </c>
      <c r="Z16" s="46">
        <v>10</v>
      </c>
      <c r="AA16" s="43">
        <v>2.19</v>
      </c>
      <c r="AB16" s="33">
        <v>2.422312542849575</v>
      </c>
      <c r="AC16" s="122">
        <v>2.814025487855474</v>
      </c>
      <c r="AD16" s="123">
        <v>2.847649743187734</v>
      </c>
      <c r="AE16" s="123">
        <v>3.689068606847768</v>
      </c>
      <c r="AF16" s="27">
        <v>3.8815984772311465</v>
      </c>
      <c r="AG16" s="27">
        <v>3.7998628836824295</v>
      </c>
      <c r="AH16" s="261">
        <v>0</v>
      </c>
      <c r="AJ16" s="242">
        <v>0.857387152829973</v>
      </c>
      <c r="AK16" s="7">
        <v>0.7778622924796613</v>
      </c>
      <c r="AL16" s="7">
        <v>0.8917854752073077</v>
      </c>
      <c r="AM16" s="7">
        <v>1.4243642496282</v>
      </c>
      <c r="AN16" s="7">
        <v>1.9571437345359464</v>
      </c>
      <c r="AO16" s="7">
        <v>2.0348408907124393</v>
      </c>
      <c r="AP16" s="25">
        <v>2.15</v>
      </c>
      <c r="AQ16" s="25">
        <v>2.04064611227122</v>
      </c>
      <c r="AR16" s="25">
        <v>2.0275381476110415</v>
      </c>
      <c r="AS16" s="25">
        <v>2.1306117696433695</v>
      </c>
      <c r="AT16" s="25">
        <v>2.4699595824164082</v>
      </c>
      <c r="AU16" s="25">
        <v>3.11</v>
      </c>
      <c r="AV16" s="25">
        <v>3.7069183334831237</v>
      </c>
      <c r="AW16" s="25">
        <v>3.8923043852114323</v>
      </c>
      <c r="AX16" s="25">
        <v>3.6422249660092865</v>
      </c>
      <c r="AY16" s="25">
        <v>3.741552717390296</v>
      </c>
      <c r="AZ16" s="25">
        <v>3.64</v>
      </c>
      <c r="BA16" s="25">
        <v>4.040762381717338</v>
      </c>
      <c r="BB16" s="25">
        <v>3.67</v>
      </c>
      <c r="BC16" s="25">
        <v>3.586325949507114</v>
      </c>
      <c r="BD16" s="30">
        <v>3.4</v>
      </c>
      <c r="BE16" s="39">
        <v>10</v>
      </c>
      <c r="BF16" s="45">
        <v>10</v>
      </c>
      <c r="BG16" s="45">
        <v>10</v>
      </c>
      <c r="BH16" s="45">
        <v>10</v>
      </c>
      <c r="BI16" s="33">
        <v>3.65</v>
      </c>
      <c r="BJ16" s="33">
        <v>3.8981248464880864</v>
      </c>
      <c r="BK16" s="135">
        <v>4.376253026244918</v>
      </c>
      <c r="BL16" s="135">
        <v>4.3632117293537975</v>
      </c>
      <c r="BM16" s="135">
        <v>5.401887520483685</v>
      </c>
      <c r="BN16" s="206">
        <v>5.847586002706562</v>
      </c>
      <c r="BO16" s="120">
        <v>6.085507163831295</v>
      </c>
      <c r="BP16" s="263">
        <v>20</v>
      </c>
    </row>
    <row r="17" spans="1:68" ht="12.75">
      <c r="A17" t="s">
        <v>10</v>
      </c>
      <c r="B17" s="9">
        <v>0.7169590574109316</v>
      </c>
      <c r="C17" s="9">
        <v>0.6960678388234947</v>
      </c>
      <c r="D17" s="9">
        <v>0.8536627446147641</v>
      </c>
      <c r="E17" s="9">
        <v>1.1540630912384577</v>
      </c>
      <c r="F17" s="9">
        <v>1.2061680831152053</v>
      </c>
      <c r="G17" s="9">
        <v>1.279841673191563</v>
      </c>
      <c r="H17" s="25">
        <v>1.4690806008599353</v>
      </c>
      <c r="I17" s="25">
        <v>1.6613841024861014</v>
      </c>
      <c r="J17" s="25">
        <v>1.0279577840135643</v>
      </c>
      <c r="K17" s="25">
        <v>0.9123672519648218</v>
      </c>
      <c r="L17" s="25">
        <v>0.8816675188844719</v>
      </c>
      <c r="M17" s="25">
        <v>1.13</v>
      </c>
      <c r="N17" s="25">
        <v>1.1928711013835689</v>
      </c>
      <c r="O17" s="25">
        <v>1.2404071156777727</v>
      </c>
      <c r="P17" s="25">
        <v>1.347616942968957</v>
      </c>
      <c r="Q17" s="25">
        <v>1.385816702571342</v>
      </c>
      <c r="R17" s="25">
        <v>1.5331534024155162</v>
      </c>
      <c r="S17" s="25">
        <v>1.6605154145170535</v>
      </c>
      <c r="T17" s="25">
        <v>1.46838267968616</v>
      </c>
      <c r="U17" s="25">
        <v>1.344706372154177</v>
      </c>
      <c r="V17" s="25">
        <v>1.2255805999294136</v>
      </c>
      <c r="W17" s="25">
        <v>1.48</v>
      </c>
      <c r="X17" s="43">
        <v>1.6897629151909326</v>
      </c>
      <c r="Y17" s="43">
        <v>1.4754137751905883</v>
      </c>
      <c r="Z17" s="43">
        <v>1.6944790163759227</v>
      </c>
      <c r="AA17" s="43">
        <v>1.6283059346347364</v>
      </c>
      <c r="AB17" s="43">
        <v>2.132790564272248</v>
      </c>
      <c r="AC17" s="121">
        <v>2.462729087690384</v>
      </c>
      <c r="AD17" s="46">
        <v>0</v>
      </c>
      <c r="AE17" s="27">
        <v>3.757502226868129</v>
      </c>
      <c r="AF17" s="205">
        <v>3.610240086353135</v>
      </c>
      <c r="AG17" s="27">
        <v>3.4441831041028026</v>
      </c>
      <c r="AH17" s="25">
        <v>4.231999696394687</v>
      </c>
      <c r="AJ17" s="242">
        <v>0.7527986365480349</v>
      </c>
      <c r="AK17" s="7">
        <v>0.7308482817920361</v>
      </c>
      <c r="AL17" s="7">
        <v>0.8963435571825085</v>
      </c>
      <c r="AM17" s="7">
        <v>1.211768420078031</v>
      </c>
      <c r="AN17" s="7">
        <v>1.2664563314672816</v>
      </c>
      <c r="AO17" s="7">
        <v>1.3566484289811074</v>
      </c>
      <c r="AP17" s="25">
        <v>1.56</v>
      </c>
      <c r="AQ17" s="25">
        <v>1.7610957284006568</v>
      </c>
      <c r="AR17" s="25">
        <v>1.0896727573917904</v>
      </c>
      <c r="AS17" s="25">
        <v>0.9671018690319954</v>
      </c>
      <c r="AT17" s="25">
        <v>0.9345804756167432</v>
      </c>
      <c r="AU17" s="25">
        <v>1.19</v>
      </c>
      <c r="AV17" s="25">
        <v>1.2644756010033895</v>
      </c>
      <c r="AW17" s="25">
        <v>1.3148155540283801</v>
      </c>
      <c r="AX17" s="25">
        <v>1.4285649424225135</v>
      </c>
      <c r="AY17" s="25">
        <v>1.4689210031458515</v>
      </c>
      <c r="AZ17" s="25">
        <v>1.63</v>
      </c>
      <c r="BA17" s="25">
        <v>1.7601980107122384</v>
      </c>
      <c r="BB17" s="25">
        <v>1.56</v>
      </c>
      <c r="BC17" s="25">
        <v>1.4253973386287973</v>
      </c>
      <c r="BD17" s="30">
        <v>1.2991266643319574</v>
      </c>
      <c r="BE17" s="30">
        <v>1.5662623999327367</v>
      </c>
      <c r="BF17" s="27">
        <v>1.791159374660815</v>
      </c>
      <c r="BG17" s="33">
        <v>1.5639007636495368</v>
      </c>
      <c r="BH17" s="33">
        <v>1.7961797610893318</v>
      </c>
      <c r="BI17" s="30">
        <v>1.7260439457531311</v>
      </c>
      <c r="BJ17" s="25">
        <v>2.2607638652663784</v>
      </c>
      <c r="BK17" s="133">
        <v>2.610519812956052</v>
      </c>
      <c r="BL17" s="46">
        <v>0</v>
      </c>
      <c r="BM17" s="27">
        <v>4.074035976530853</v>
      </c>
      <c r="BN17" s="206">
        <v>3.928754589993929</v>
      </c>
      <c r="BO17" s="27">
        <v>3.7487883324850833</v>
      </c>
      <c r="BP17" s="25">
        <v>4.585085696978544</v>
      </c>
    </row>
    <row r="18" spans="1:68" ht="12.75">
      <c r="A18" t="s">
        <v>12</v>
      </c>
      <c r="B18" s="9">
        <v>0.6126058979713322</v>
      </c>
      <c r="C18" s="9">
        <v>0.7108965840694129</v>
      </c>
      <c r="D18" s="9">
        <v>0.8479704006635697</v>
      </c>
      <c r="E18" s="9">
        <v>1.0650994355669443</v>
      </c>
      <c r="F18" s="9">
        <v>1.2191782004335745</v>
      </c>
      <c r="G18" s="9">
        <v>1.308084434911606</v>
      </c>
      <c r="H18" s="25">
        <v>1.375389730691962</v>
      </c>
      <c r="I18" s="25">
        <v>1.6081045052178375</v>
      </c>
      <c r="J18" s="25">
        <v>1.2456479574699406</v>
      </c>
      <c r="K18" s="25">
        <v>1.1301295711030657</v>
      </c>
      <c r="L18" s="25">
        <v>1.1059980014408217</v>
      </c>
      <c r="M18" s="25">
        <v>1.36</v>
      </c>
      <c r="N18" s="25">
        <v>1.483408840182352</v>
      </c>
      <c r="O18" s="25">
        <v>1.5063874216926667</v>
      </c>
      <c r="P18" s="25">
        <v>1.6365896273902014</v>
      </c>
      <c r="Q18" s="25">
        <v>1.672269158621666</v>
      </c>
      <c r="R18" s="25">
        <v>1.7971172771839456</v>
      </c>
      <c r="S18" s="25">
        <v>1.7188291493152148</v>
      </c>
      <c r="T18" s="25">
        <v>1.57</v>
      </c>
      <c r="U18" s="25">
        <v>1.4947796607329316</v>
      </c>
      <c r="V18" s="25">
        <v>1.309189200876144</v>
      </c>
      <c r="W18" s="25">
        <v>1.32</v>
      </c>
      <c r="X18" s="43">
        <v>1.4891603307286514</v>
      </c>
      <c r="Y18" s="43">
        <v>1.6461174462677772</v>
      </c>
      <c r="Z18" s="43">
        <v>2.010012096127782</v>
      </c>
      <c r="AA18" s="43">
        <v>2.0340061551297004</v>
      </c>
      <c r="AB18" s="33">
        <v>2.4746839636096607</v>
      </c>
      <c r="AC18" s="122">
        <v>2.8189023697508975</v>
      </c>
      <c r="AD18" s="122">
        <v>2.9931031237318617</v>
      </c>
      <c r="AE18" s="123">
        <v>3.616354733174936</v>
      </c>
      <c r="AF18" s="123">
        <v>3.950915345710245</v>
      </c>
      <c r="AG18" s="123">
        <v>3.2534625912195962</v>
      </c>
      <c r="AH18" s="123">
        <v>3.6199488226390306</v>
      </c>
      <c r="AJ18" s="242">
        <v>0.7238347207392779</v>
      </c>
      <c r="AK18" s="7">
        <v>0.8395244731779765</v>
      </c>
      <c r="AL18" s="7">
        <v>1.001397172537212</v>
      </c>
      <c r="AM18" s="7">
        <v>1.2581515030264847</v>
      </c>
      <c r="AN18" s="7">
        <v>1.440042228692272</v>
      </c>
      <c r="AO18" s="7">
        <v>1.5580660096567231</v>
      </c>
      <c r="AP18" s="25">
        <v>1.64</v>
      </c>
      <c r="AQ18" s="25">
        <v>1.9201908980124582</v>
      </c>
      <c r="AR18" s="25">
        <v>1.4975947724404168</v>
      </c>
      <c r="AS18" s="25">
        <v>1.3584935358235297</v>
      </c>
      <c r="AT18" s="25">
        <v>1.3129766912226069</v>
      </c>
      <c r="AU18" s="25">
        <v>1.62</v>
      </c>
      <c r="AV18" s="25">
        <v>1.7918534734502507</v>
      </c>
      <c r="AW18" s="25">
        <v>1.8799901731973958</v>
      </c>
      <c r="AX18" s="25">
        <v>2.0125867877589863</v>
      </c>
      <c r="AY18" s="25">
        <v>2.0545642583366472</v>
      </c>
      <c r="AZ18" s="25">
        <v>2.07</v>
      </c>
      <c r="BA18" s="25">
        <v>2.205940013150574</v>
      </c>
      <c r="BB18" s="25">
        <v>2.07</v>
      </c>
      <c r="BC18" s="25">
        <v>2.0446197881701633</v>
      </c>
      <c r="BD18" s="30">
        <v>1.961599678015404</v>
      </c>
      <c r="BE18" s="30">
        <v>2.0423794733259184</v>
      </c>
      <c r="BF18" s="27">
        <v>2.3954779992779454</v>
      </c>
      <c r="BG18" s="33">
        <v>2.62174460246543</v>
      </c>
      <c r="BH18" s="33">
        <v>3.1598350263054344</v>
      </c>
      <c r="BI18" s="33">
        <v>3.204168078458749</v>
      </c>
      <c r="BJ18" s="33">
        <v>3.789359889812217</v>
      </c>
      <c r="BK18" s="135">
        <v>4.2035290462727435</v>
      </c>
      <c r="BL18" s="135">
        <v>4.427826644493169</v>
      </c>
      <c r="BM18" s="135">
        <v>5.810746923902296</v>
      </c>
      <c r="BN18" s="135">
        <v>6.416675982297806</v>
      </c>
      <c r="BO18" s="44">
        <v>5.571269407819798</v>
      </c>
      <c r="BP18" s="44">
        <v>6.038770564808058</v>
      </c>
    </row>
    <row r="19" spans="1:68" ht="12.75">
      <c r="A19" t="s">
        <v>13</v>
      </c>
      <c r="B19" s="7" t="s">
        <v>11</v>
      </c>
      <c r="C19" s="7" t="s">
        <v>11</v>
      </c>
      <c r="D19" s="7" t="s">
        <v>11</v>
      </c>
      <c r="E19" s="7" t="s">
        <v>11</v>
      </c>
      <c r="F19" s="7" t="s">
        <v>11</v>
      </c>
      <c r="G19" s="7" t="s">
        <v>11</v>
      </c>
      <c r="H19" s="25" t="s">
        <v>11</v>
      </c>
      <c r="I19" s="25" t="s">
        <v>11</v>
      </c>
      <c r="J19" s="25" t="s">
        <v>11</v>
      </c>
      <c r="K19" s="25" t="s">
        <v>11</v>
      </c>
      <c r="L19" s="25" t="s">
        <v>11</v>
      </c>
      <c r="M19" s="25" t="s">
        <v>11</v>
      </c>
      <c r="N19" s="25" t="s">
        <v>11</v>
      </c>
      <c r="O19" s="25" t="s">
        <v>11</v>
      </c>
      <c r="P19" s="25" t="s">
        <v>11</v>
      </c>
      <c r="Q19" s="25" t="s">
        <v>11</v>
      </c>
      <c r="R19" s="25" t="s">
        <v>11</v>
      </c>
      <c r="S19" s="25" t="s">
        <v>11</v>
      </c>
      <c r="T19" s="25" t="s">
        <v>11</v>
      </c>
      <c r="U19" s="25" t="s">
        <v>11</v>
      </c>
      <c r="V19" s="25" t="s">
        <v>11</v>
      </c>
      <c r="W19" s="25" t="s">
        <v>11</v>
      </c>
      <c r="X19" s="27" t="s">
        <v>11</v>
      </c>
      <c r="Y19" s="43">
        <v>3.56</v>
      </c>
      <c r="Z19" s="43">
        <v>3.9660356762901325</v>
      </c>
      <c r="AA19" s="43">
        <v>4.064530830985076</v>
      </c>
      <c r="AB19" s="33">
        <v>4.344275670267871</v>
      </c>
      <c r="AC19" s="122">
        <v>4.531173489668705</v>
      </c>
      <c r="AD19" s="122">
        <v>4.395638446047974</v>
      </c>
      <c r="AE19" s="123">
        <v>4.759447001120006</v>
      </c>
      <c r="AF19" s="123">
        <v>5.044443489772214</v>
      </c>
      <c r="AG19" s="120">
        <v>4.96944372334351</v>
      </c>
      <c r="AH19" s="120">
        <v>5.430805319921179</v>
      </c>
      <c r="AJ19" s="242" t="s">
        <v>11</v>
      </c>
      <c r="AK19" s="7" t="s">
        <v>11</v>
      </c>
      <c r="AL19" s="7" t="s">
        <v>11</v>
      </c>
      <c r="AM19" s="7" t="s">
        <v>11</v>
      </c>
      <c r="AN19" s="7" t="s">
        <v>11</v>
      </c>
      <c r="AO19" s="7" t="s">
        <v>11</v>
      </c>
      <c r="AP19" s="25" t="s">
        <v>11</v>
      </c>
      <c r="AQ19" s="25" t="s">
        <v>11</v>
      </c>
      <c r="AR19" s="25" t="s">
        <v>11</v>
      </c>
      <c r="AS19" s="25" t="s">
        <v>11</v>
      </c>
      <c r="AT19" s="25" t="s">
        <v>11</v>
      </c>
      <c r="AU19" s="25" t="s">
        <v>11</v>
      </c>
      <c r="AV19" s="25" t="s">
        <v>11</v>
      </c>
      <c r="AW19" s="25" t="s">
        <v>11</v>
      </c>
      <c r="AX19" s="25" t="s">
        <v>11</v>
      </c>
      <c r="AY19" s="25" t="s">
        <v>11</v>
      </c>
      <c r="AZ19" s="25" t="s">
        <v>11</v>
      </c>
      <c r="BA19" s="25" t="s">
        <v>11</v>
      </c>
      <c r="BB19" s="25" t="s">
        <v>11</v>
      </c>
      <c r="BC19" s="25" t="s">
        <v>11</v>
      </c>
      <c r="BD19" s="25" t="s">
        <v>11</v>
      </c>
      <c r="BE19" s="25" t="s">
        <v>11</v>
      </c>
      <c r="BF19" s="27" t="s">
        <v>11</v>
      </c>
      <c r="BG19" s="33">
        <v>3.734196859174209</v>
      </c>
      <c r="BH19" s="33">
        <v>4.164337311939218</v>
      </c>
      <c r="BI19" s="33">
        <v>4.267757080953151</v>
      </c>
      <c r="BJ19" s="33">
        <v>4.561489450361389</v>
      </c>
      <c r="BK19" s="135">
        <v>4.757732164152139</v>
      </c>
      <c r="BL19" s="135">
        <v>4.615420392291121</v>
      </c>
      <c r="BM19" s="135">
        <v>4.9974193671123155</v>
      </c>
      <c r="BN19" s="135">
        <v>5.296665668719568</v>
      </c>
      <c r="BO19" s="205">
        <v>5.242763097698946</v>
      </c>
      <c r="BP19" s="205">
        <v>6.006016122676982</v>
      </c>
    </row>
    <row r="20" spans="1:68" ht="12.75">
      <c r="A20" t="s">
        <v>14</v>
      </c>
      <c r="B20" s="7">
        <v>1.38289333662515</v>
      </c>
      <c r="C20" s="7">
        <v>1.88323860405823</v>
      </c>
      <c r="D20" s="7">
        <v>2.0609290976272914</v>
      </c>
      <c r="E20" s="7">
        <v>2.119468459313687</v>
      </c>
      <c r="F20" s="7">
        <v>2.2734766143021257</v>
      </c>
      <c r="G20" s="7">
        <v>2.5198798708986003</v>
      </c>
      <c r="H20" s="25">
        <v>2.78</v>
      </c>
      <c r="I20" s="25">
        <v>2.8338251457187176</v>
      </c>
      <c r="J20" s="25">
        <v>2.165466668829799</v>
      </c>
      <c r="K20" s="25">
        <v>2.0853575727797566</v>
      </c>
      <c r="L20" s="25">
        <v>2.2714676302085848</v>
      </c>
      <c r="M20" s="25">
        <v>2.64</v>
      </c>
      <c r="N20" s="25">
        <v>2.8719939466895954</v>
      </c>
      <c r="O20" s="25">
        <v>2.9598766856112237</v>
      </c>
      <c r="P20" s="25">
        <v>2.756089221587173</v>
      </c>
      <c r="Q20" s="25">
        <v>2.641950193064627</v>
      </c>
      <c r="R20" s="25">
        <v>2.87</v>
      </c>
      <c r="S20" s="25">
        <v>2.9162272341569837</v>
      </c>
      <c r="T20" s="25">
        <v>2.48</v>
      </c>
      <c r="U20" s="25">
        <v>2.3518263377506954</v>
      </c>
      <c r="V20" s="25">
        <v>2.2</v>
      </c>
      <c r="W20" s="25">
        <v>2.41</v>
      </c>
      <c r="X20" s="43">
        <v>2.6129087632623618</v>
      </c>
      <c r="Y20" s="43">
        <v>2.456878802343382</v>
      </c>
      <c r="Z20" s="43">
        <v>2.6865798563038314</v>
      </c>
      <c r="AA20" s="43">
        <v>2.6031784476813975</v>
      </c>
      <c r="AB20" s="33">
        <v>2.794299680687957</v>
      </c>
      <c r="AC20" s="122">
        <v>3.0485337593645294</v>
      </c>
      <c r="AD20" s="122">
        <v>3.2122772485926</v>
      </c>
      <c r="AE20" s="123">
        <v>4.148240691945362</v>
      </c>
      <c r="AF20" s="123">
        <v>4.405226398908095</v>
      </c>
      <c r="AG20" s="123">
        <v>4.0859891242651765</v>
      </c>
      <c r="AH20" s="123">
        <v>4.717321111142899</v>
      </c>
      <c r="AJ20" s="242">
        <v>1.38289333662515</v>
      </c>
      <c r="AK20" s="7">
        <v>1.88323860405823</v>
      </c>
      <c r="AL20" s="7">
        <v>2.0609290976272914</v>
      </c>
      <c r="AM20" s="7">
        <v>2.119468459313687</v>
      </c>
      <c r="AN20" s="7">
        <v>2.2734766143021257</v>
      </c>
      <c r="AO20" s="7">
        <v>2.5198798708986003</v>
      </c>
      <c r="AP20" s="25">
        <v>2.78</v>
      </c>
      <c r="AQ20" s="25">
        <v>3.1738897414636598</v>
      </c>
      <c r="AR20" s="25">
        <v>2.425316995501457</v>
      </c>
      <c r="AS20" s="25">
        <v>2.3356032428448597</v>
      </c>
      <c r="AT20" s="25">
        <v>2.544037842851208</v>
      </c>
      <c r="AU20" s="25">
        <v>2.96</v>
      </c>
      <c r="AV20" s="25">
        <v>3.216620739466896</v>
      </c>
      <c r="AW20" s="25">
        <v>3.3742801417696033</v>
      </c>
      <c r="AX20" s="25">
        <v>3.1695250619594355</v>
      </c>
      <c r="AY20" s="25">
        <v>3.038263646705084</v>
      </c>
      <c r="AZ20" s="25">
        <v>3.32</v>
      </c>
      <c r="BA20" s="25">
        <v>3.382794621278288</v>
      </c>
      <c r="BB20" s="25">
        <v>2.88</v>
      </c>
      <c r="BC20" s="25">
        <v>2.769044362167213</v>
      </c>
      <c r="BD20" s="30">
        <v>2.555785116910859</v>
      </c>
      <c r="BE20" s="30">
        <v>2.7932340422491264</v>
      </c>
      <c r="BF20" s="27">
        <v>3.030995534503864</v>
      </c>
      <c r="BG20" s="33">
        <v>2.849962113322901</v>
      </c>
      <c r="BH20" s="33">
        <v>3.1164373746059044</v>
      </c>
      <c r="BI20" s="30">
        <v>3.019731319649592</v>
      </c>
      <c r="BJ20" s="33">
        <v>3.241382967624235</v>
      </c>
      <c r="BK20" s="135">
        <v>3.5363017189588795</v>
      </c>
      <c r="BL20" s="135">
        <v>3.726240160978213</v>
      </c>
      <c r="BM20" s="135">
        <v>4.811959212218405</v>
      </c>
      <c r="BN20" s="135">
        <v>5.11006245508465</v>
      </c>
      <c r="BO20" s="44">
        <v>4.780607546246383</v>
      </c>
      <c r="BP20" s="44">
        <v>5.566440059903664</v>
      </c>
    </row>
    <row r="21" spans="1:68" ht="12.75">
      <c r="A21" t="s">
        <v>15</v>
      </c>
      <c r="B21" s="7" t="s">
        <v>11</v>
      </c>
      <c r="C21" s="7" t="s">
        <v>11</v>
      </c>
      <c r="D21" s="7" t="s">
        <v>11</v>
      </c>
      <c r="E21" s="7" t="s">
        <v>11</v>
      </c>
      <c r="F21" s="7" t="s">
        <v>11</v>
      </c>
      <c r="G21" s="7" t="s">
        <v>11</v>
      </c>
      <c r="H21" s="25" t="s">
        <v>11</v>
      </c>
      <c r="I21" s="25" t="s">
        <v>11</v>
      </c>
      <c r="J21" s="25" t="s">
        <v>11</v>
      </c>
      <c r="K21" s="25" t="s">
        <v>11</v>
      </c>
      <c r="L21" s="25" t="s">
        <v>11</v>
      </c>
      <c r="M21" s="25" t="s">
        <v>11</v>
      </c>
      <c r="N21" s="25" t="s">
        <v>11</v>
      </c>
      <c r="O21" s="25" t="s">
        <v>11</v>
      </c>
      <c r="P21" s="25" t="s">
        <v>11</v>
      </c>
      <c r="Q21" s="25" t="s">
        <v>11</v>
      </c>
      <c r="R21" s="25" t="s">
        <v>11</v>
      </c>
      <c r="S21" s="25" t="s">
        <v>11</v>
      </c>
      <c r="T21" s="25" t="s">
        <v>11</v>
      </c>
      <c r="U21" s="25" t="s">
        <v>11</v>
      </c>
      <c r="V21" s="25" t="s">
        <v>11</v>
      </c>
      <c r="W21" s="25" t="s">
        <v>11</v>
      </c>
      <c r="X21" s="43" t="s">
        <v>11</v>
      </c>
      <c r="Y21" s="43" t="s">
        <v>11</v>
      </c>
      <c r="Z21" s="43" t="s">
        <v>11</v>
      </c>
      <c r="AA21" s="43" t="s">
        <v>11</v>
      </c>
      <c r="AB21" s="43" t="s">
        <v>11</v>
      </c>
      <c r="AC21" s="121" t="s">
        <v>11</v>
      </c>
      <c r="AD21" s="121">
        <v>3.5622295925026597</v>
      </c>
      <c r="AE21" s="121">
        <v>4.526540208815707</v>
      </c>
      <c r="AF21" s="121">
        <v>4.71606904182469</v>
      </c>
      <c r="AG21" s="120">
        <v>5.2434671866023885</v>
      </c>
      <c r="AH21" s="120">
        <v>5.687253163642714</v>
      </c>
      <c r="AJ21" s="242" t="s">
        <v>11</v>
      </c>
      <c r="AK21" s="7" t="s">
        <v>11</v>
      </c>
      <c r="AL21" s="7" t="s">
        <v>11</v>
      </c>
      <c r="AM21" s="7" t="s">
        <v>11</v>
      </c>
      <c r="AN21" s="7" t="s">
        <v>11</v>
      </c>
      <c r="AO21" s="7" t="s">
        <v>11</v>
      </c>
      <c r="AP21" s="25" t="s">
        <v>11</v>
      </c>
      <c r="AQ21" s="25" t="s">
        <v>11</v>
      </c>
      <c r="AR21" s="25" t="s">
        <v>11</v>
      </c>
      <c r="AS21" s="25" t="s">
        <v>11</v>
      </c>
      <c r="AT21" s="25" t="s">
        <v>11</v>
      </c>
      <c r="AU21" s="25" t="s">
        <v>11</v>
      </c>
      <c r="AV21" s="25" t="s">
        <v>11</v>
      </c>
      <c r="AW21" s="25" t="s">
        <v>11</v>
      </c>
      <c r="AX21" s="25" t="s">
        <v>11</v>
      </c>
      <c r="AY21" s="25" t="s">
        <v>11</v>
      </c>
      <c r="AZ21" s="25" t="s">
        <v>11</v>
      </c>
      <c r="BA21" s="25" t="s">
        <v>11</v>
      </c>
      <c r="BB21" s="7" t="s">
        <v>11</v>
      </c>
      <c r="BC21" s="7" t="s">
        <v>11</v>
      </c>
      <c r="BD21" s="7" t="s">
        <v>11</v>
      </c>
      <c r="BE21" s="7" t="s">
        <v>11</v>
      </c>
      <c r="BF21" s="27" t="s">
        <v>11</v>
      </c>
      <c r="BG21" s="27" t="s">
        <v>11</v>
      </c>
      <c r="BH21" s="27" t="s">
        <v>11</v>
      </c>
      <c r="BI21" s="27" t="s">
        <v>11</v>
      </c>
      <c r="BJ21" s="27" t="s">
        <v>11</v>
      </c>
      <c r="BK21" s="130" t="s">
        <v>11</v>
      </c>
      <c r="BL21" s="123">
        <v>6.326204900775082</v>
      </c>
      <c r="BM21" s="123">
        <v>7.914402260771321</v>
      </c>
      <c r="BN21" s="123">
        <v>8.272826089027086</v>
      </c>
      <c r="BO21" s="120">
        <v>9.099618791476711</v>
      </c>
      <c r="BP21" s="120">
        <v>10.213410869844088</v>
      </c>
    </row>
    <row r="22" spans="1:68" ht="12.75">
      <c r="A22" t="s">
        <v>16</v>
      </c>
      <c r="B22" s="9">
        <v>0.6361134995700775</v>
      </c>
      <c r="C22" s="9">
        <v>0.741530524505589</v>
      </c>
      <c r="D22" s="9">
        <v>0.9344797936371454</v>
      </c>
      <c r="E22" s="9">
        <v>1.165176268271711</v>
      </c>
      <c r="F22" s="9">
        <v>1.3045571797076527</v>
      </c>
      <c r="G22" s="9">
        <v>1.3523645743766122</v>
      </c>
      <c r="H22" s="7">
        <v>1.4072873430782462</v>
      </c>
      <c r="I22" s="7">
        <v>1.4325881341358557</v>
      </c>
      <c r="J22" s="7">
        <v>1.418572656921754</v>
      </c>
      <c r="K22" s="7">
        <v>1.4297506448839208</v>
      </c>
      <c r="L22" s="7">
        <v>1.4917454858125538</v>
      </c>
      <c r="M22" s="7">
        <v>1.59</v>
      </c>
      <c r="N22" s="25">
        <v>1.7028374892519345</v>
      </c>
      <c r="O22" s="25">
        <v>1.6999140154772139</v>
      </c>
      <c r="P22" s="25">
        <v>1.6344797936371454</v>
      </c>
      <c r="Q22" s="25">
        <v>1.6360275150472916</v>
      </c>
      <c r="R22" s="25">
        <v>1.6595872742906277</v>
      </c>
      <c r="S22" s="25">
        <v>1.6620808254514188</v>
      </c>
      <c r="T22" s="25">
        <v>1.6607050730868445</v>
      </c>
      <c r="U22" s="25">
        <v>1.6350816852966465</v>
      </c>
      <c r="V22" s="25">
        <v>1.6245915735167669</v>
      </c>
      <c r="W22" s="25">
        <v>1.58</v>
      </c>
      <c r="X22" s="43">
        <v>1.628202923473775</v>
      </c>
      <c r="Y22" s="43">
        <v>1.7313843508168532</v>
      </c>
      <c r="Z22" s="43">
        <v>1.7631126397248496</v>
      </c>
      <c r="AA22" s="43">
        <v>1.8917884780739465</v>
      </c>
      <c r="AB22" s="33">
        <v>2.0365397</v>
      </c>
      <c r="AC22" s="122">
        <v>2.6289656</v>
      </c>
      <c r="AD22" s="122">
        <v>2.685</v>
      </c>
      <c r="AE22" s="123">
        <v>3.1975397</v>
      </c>
      <c r="AF22" s="123">
        <v>3.6111527000000003</v>
      </c>
      <c r="AG22" s="123">
        <v>3.4899999999999998</v>
      </c>
      <c r="AH22" s="123">
        <v>4.002000000000001</v>
      </c>
      <c r="AJ22" s="242">
        <v>0.6361134995700775</v>
      </c>
      <c r="AK22" s="7">
        <v>0.741530524505589</v>
      </c>
      <c r="AL22" s="7">
        <v>0.9344797936371454</v>
      </c>
      <c r="AM22" s="7">
        <v>1.165176268271711</v>
      </c>
      <c r="AN22" s="7">
        <v>1.3045571797076527</v>
      </c>
      <c r="AO22" s="7">
        <v>1.3523645743766122</v>
      </c>
      <c r="AP22" s="25">
        <v>1.41</v>
      </c>
      <c r="AQ22" s="25">
        <v>1.4325881341358557</v>
      </c>
      <c r="AR22" s="25">
        <v>1.418572656921754</v>
      </c>
      <c r="AS22" s="25">
        <v>1.4297506448839208</v>
      </c>
      <c r="AT22" s="25">
        <v>1.4917454858125538</v>
      </c>
      <c r="AU22" s="25">
        <v>1.59</v>
      </c>
      <c r="AV22" s="25">
        <v>1.7028374892519345</v>
      </c>
      <c r="AW22" s="25">
        <v>1.6999140154772139</v>
      </c>
      <c r="AX22" s="25">
        <v>1.6344797936371454</v>
      </c>
      <c r="AY22" s="25">
        <v>1.734135855546002</v>
      </c>
      <c r="AZ22" s="25">
        <v>1.79</v>
      </c>
      <c r="BA22" s="25">
        <v>1.7950128976784177</v>
      </c>
      <c r="BB22" s="7">
        <v>1.78</v>
      </c>
      <c r="BC22" s="7">
        <v>1.716852966466036</v>
      </c>
      <c r="BD22" s="9">
        <v>1.705846947549441</v>
      </c>
      <c r="BE22" s="9">
        <v>1.6642304385210662</v>
      </c>
      <c r="BF22" s="27">
        <v>1.7096302665520209</v>
      </c>
      <c r="BG22" s="33">
        <v>1.817970765262253</v>
      </c>
      <c r="BH22" s="33">
        <v>1.8513327601031815</v>
      </c>
      <c r="BI22" s="33">
        <v>1.9863800515907137</v>
      </c>
      <c r="BJ22" s="33">
        <v>2.1383666999999997</v>
      </c>
      <c r="BK22" s="135">
        <v>2.7604139</v>
      </c>
      <c r="BL22" s="135">
        <v>2.81925</v>
      </c>
      <c r="BM22" s="130">
        <v>3.3574167000000004</v>
      </c>
      <c r="BN22" s="130">
        <v>3.7917102999999996</v>
      </c>
      <c r="BO22" s="44">
        <v>3.6645000000000003</v>
      </c>
      <c r="BP22" s="44">
        <v>4.2021</v>
      </c>
    </row>
    <row r="23" spans="1:68" ht="12.75">
      <c r="A23" s="6" t="s">
        <v>52</v>
      </c>
      <c r="B23" s="6"/>
      <c r="C23" s="6"/>
      <c r="D23" s="6"/>
      <c r="E23" s="6"/>
      <c r="F23" s="6"/>
      <c r="G23" s="6"/>
      <c r="H23" s="7"/>
      <c r="I23" s="7"/>
      <c r="J23" s="7"/>
      <c r="K23" s="7"/>
      <c r="L23" s="7"/>
      <c r="M23" s="7"/>
      <c r="N23" s="7"/>
      <c r="O23" s="7"/>
      <c r="P23" s="7"/>
      <c r="Q23" s="7"/>
      <c r="R23" s="7"/>
      <c r="S23" s="7"/>
      <c r="T23" s="7"/>
      <c r="U23" s="7"/>
      <c r="V23" s="7"/>
      <c r="W23" s="7"/>
      <c r="X23" s="86"/>
      <c r="Y23" s="86"/>
      <c r="Z23" s="86"/>
      <c r="AA23" s="86"/>
      <c r="AB23" s="82"/>
      <c r="AC23" s="119"/>
      <c r="AD23" s="119"/>
      <c r="AE23" s="180"/>
      <c r="AF23" s="180"/>
      <c r="AG23" s="180"/>
      <c r="AH23" s="180"/>
      <c r="AJ23" s="242"/>
      <c r="AK23" s="7"/>
      <c r="AL23" s="7"/>
      <c r="AM23" s="7"/>
      <c r="AN23" s="7"/>
      <c r="AO23" s="7"/>
      <c r="AP23" s="25"/>
      <c r="AQ23" s="25"/>
      <c r="AR23" s="25"/>
      <c r="AS23" s="25"/>
      <c r="AT23" s="25"/>
      <c r="AU23" s="25"/>
      <c r="AV23" s="25"/>
      <c r="AW23" s="25"/>
      <c r="AX23" s="25"/>
      <c r="AY23" s="25"/>
      <c r="AZ23" s="25"/>
      <c r="BA23" s="25"/>
      <c r="BB23" s="7"/>
      <c r="BC23" s="7"/>
      <c r="BF23" s="86"/>
      <c r="BG23" s="86"/>
      <c r="BH23" s="86"/>
      <c r="BI23" s="86"/>
      <c r="BJ23" s="82"/>
      <c r="BK23" s="113"/>
      <c r="BL23" s="113"/>
      <c r="BM23" s="113"/>
      <c r="BN23" s="113"/>
      <c r="BO23" s="42"/>
      <c r="BP23" s="42"/>
    </row>
    <row r="24" spans="1:68" ht="14.25">
      <c r="A24" t="s">
        <v>36</v>
      </c>
      <c r="B24" s="40">
        <v>0</v>
      </c>
      <c r="C24" s="40">
        <v>0</v>
      </c>
      <c r="D24" s="40">
        <v>0</v>
      </c>
      <c r="E24" s="40">
        <v>0</v>
      </c>
      <c r="F24" s="40">
        <v>0</v>
      </c>
      <c r="G24" s="40">
        <v>0</v>
      </c>
      <c r="H24" s="7">
        <v>1.0519677298237533</v>
      </c>
      <c r="I24" s="40">
        <v>0</v>
      </c>
      <c r="J24" s="40">
        <v>0</v>
      </c>
      <c r="K24" s="40">
        <v>0</v>
      </c>
      <c r="L24" s="40">
        <v>0</v>
      </c>
      <c r="M24" s="7">
        <v>0.7871938787936078</v>
      </c>
      <c r="N24" s="40">
        <v>0</v>
      </c>
      <c r="O24" s="40">
        <v>0</v>
      </c>
      <c r="P24" s="40">
        <v>0</v>
      </c>
      <c r="Q24" s="40">
        <v>0</v>
      </c>
      <c r="R24" s="7">
        <v>0.825238699718441</v>
      </c>
      <c r="S24" s="40">
        <v>0</v>
      </c>
      <c r="T24" s="7">
        <v>0.8372496477970828</v>
      </c>
      <c r="U24" s="7">
        <v>0.8228938371512707</v>
      </c>
      <c r="V24" s="7">
        <v>1.0546870823009595</v>
      </c>
      <c r="W24" s="40">
        <v>0</v>
      </c>
      <c r="X24" s="46">
        <v>0</v>
      </c>
      <c r="Y24" s="46">
        <v>0</v>
      </c>
      <c r="Z24" s="46">
        <v>0</v>
      </c>
      <c r="AA24" s="43">
        <v>1.5979376166080954</v>
      </c>
      <c r="AB24" s="43">
        <v>1.8604037524390495</v>
      </c>
      <c r="AC24" s="124">
        <v>2.1231469332004833</v>
      </c>
      <c r="AD24" s="124">
        <v>1.960394369679145</v>
      </c>
      <c r="AE24" s="27">
        <v>2.251117880833896</v>
      </c>
      <c r="AF24" s="27">
        <v>2.088649491652961</v>
      </c>
      <c r="AG24" s="27">
        <v>2.2830753368534884</v>
      </c>
      <c r="AH24" s="25">
        <v>2.2052545735219007</v>
      </c>
      <c r="AJ24" s="242">
        <v>0.37534777471908165</v>
      </c>
      <c r="AK24" s="7">
        <v>0.38364984807439534</v>
      </c>
      <c r="AL24" s="7">
        <v>0.552663906651932</v>
      </c>
      <c r="AM24" s="7">
        <v>0.7262501752117706</v>
      </c>
      <c r="AN24" s="7">
        <v>0.9788416656430414</v>
      </c>
      <c r="AO24" s="7">
        <v>1.0785048652632487</v>
      </c>
      <c r="AP24" s="25">
        <v>1.07</v>
      </c>
      <c r="AQ24" s="25">
        <v>0.8773840895823778</v>
      </c>
      <c r="AR24" s="25">
        <v>0.8498181096633374</v>
      </c>
      <c r="AS24" s="25">
        <v>0.8247150671286967</v>
      </c>
      <c r="AT24" s="25">
        <v>0.9211643931119426</v>
      </c>
      <c r="AU24" s="25">
        <v>0.9</v>
      </c>
      <c r="AV24" s="25">
        <v>0.8853006982303393</v>
      </c>
      <c r="AW24" s="25">
        <v>0.9039704366861606</v>
      </c>
      <c r="AX24" s="25">
        <v>1.013114439400908</v>
      </c>
      <c r="AY24" s="25">
        <v>0.9858353402683271</v>
      </c>
      <c r="AZ24" s="25">
        <v>0.88</v>
      </c>
      <c r="BA24" s="25">
        <v>0.9351145913970089</v>
      </c>
      <c r="BB24" s="7">
        <v>0.9</v>
      </c>
      <c r="BC24" s="7">
        <v>0.88</v>
      </c>
      <c r="BD24" s="9">
        <v>1.1284944376230313</v>
      </c>
      <c r="BE24" s="9">
        <v>1.13</v>
      </c>
      <c r="BF24" s="27">
        <v>1.7546944883254347</v>
      </c>
      <c r="BG24" s="27">
        <v>1.36</v>
      </c>
      <c r="BH24" s="33">
        <v>1.782850694017934</v>
      </c>
      <c r="BI24" s="30">
        <v>1.7018035616876215</v>
      </c>
      <c r="BJ24" s="30">
        <v>1.9906319869690692</v>
      </c>
      <c r="BK24" s="131">
        <v>2.2505357405684956</v>
      </c>
      <c r="BL24" s="131">
        <v>2.078018036512836</v>
      </c>
      <c r="BM24" s="27">
        <v>2.3636737366413625</v>
      </c>
      <c r="BN24" s="27">
        <v>2.1930819802746044</v>
      </c>
      <c r="BO24" s="27">
        <v>2.397229135107648</v>
      </c>
      <c r="BP24" s="25">
        <v>2.3155173116591596</v>
      </c>
    </row>
    <row r="25" spans="1:68" ht="12.75">
      <c r="A25" t="s">
        <v>18</v>
      </c>
      <c r="B25" s="9">
        <v>1.9192561397342638</v>
      </c>
      <c r="C25" s="9">
        <v>2.26031577218615</v>
      </c>
      <c r="D25" s="9">
        <v>2.9308413152903556</v>
      </c>
      <c r="E25" s="9">
        <v>3.000056954822399</v>
      </c>
      <c r="F25" s="9">
        <v>3.6052242385844235</v>
      </c>
      <c r="G25" s="9">
        <v>4.097333321752926</v>
      </c>
      <c r="H25" s="25">
        <v>4.21</v>
      </c>
      <c r="I25" s="25">
        <v>4.853841109787182</v>
      </c>
      <c r="J25" s="25">
        <v>4.7269295676155885</v>
      </c>
      <c r="K25" s="25">
        <v>4.706334998654185</v>
      </c>
      <c r="L25" s="25">
        <v>5.08405267486635</v>
      </c>
      <c r="M25" s="25">
        <v>4.45</v>
      </c>
      <c r="N25" s="25">
        <v>4.811091428078262</v>
      </c>
      <c r="O25" s="25">
        <v>5.103119670503507</v>
      </c>
      <c r="P25" s="25">
        <v>6.694730200362496</v>
      </c>
      <c r="Q25" s="25">
        <v>7.129848492242043</v>
      </c>
      <c r="R25" s="7">
        <v>7.469126676696745</v>
      </c>
      <c r="S25" s="7">
        <v>6.924919942719135</v>
      </c>
      <c r="T25" s="7">
        <v>6.641735988667158</v>
      </c>
      <c r="U25" s="7">
        <v>5.284031573278748</v>
      </c>
      <c r="V25" s="7">
        <v>6.054889076945956</v>
      </c>
      <c r="W25" s="7">
        <v>7</v>
      </c>
      <c r="X25" s="43">
        <v>6.64</v>
      </c>
      <c r="Y25" s="43">
        <v>5.93</v>
      </c>
      <c r="Z25" s="43">
        <v>5.970629497216817</v>
      </c>
      <c r="AA25" s="43">
        <v>5.690246943742008</v>
      </c>
      <c r="AB25" s="43">
        <v>5.603899718919783</v>
      </c>
      <c r="AC25" s="124">
        <v>5.516430608037326</v>
      </c>
      <c r="AD25" s="124">
        <v>5.062302224621166</v>
      </c>
      <c r="AE25" s="128">
        <v>20</v>
      </c>
      <c r="AF25" s="27">
        <v>8.279698128514003</v>
      </c>
      <c r="AG25" s="27">
        <v>8.758088731614164</v>
      </c>
      <c r="AH25" s="128">
        <v>20</v>
      </c>
      <c r="AJ25" s="242">
        <v>1.938141353534466</v>
      </c>
      <c r="AK25" s="7">
        <v>2.2820072360508417</v>
      </c>
      <c r="AL25" s="7">
        <v>2.954910745258963</v>
      </c>
      <c r="AM25" s="7">
        <v>3.020231388458468</v>
      </c>
      <c r="AN25" s="7">
        <v>3.628640991989863</v>
      </c>
      <c r="AO25" s="7">
        <v>4.123458720191309</v>
      </c>
      <c r="AP25" s="25">
        <v>4.22</v>
      </c>
      <c r="AQ25" s="25">
        <v>4.880638683849963</v>
      </c>
      <c r="AR25" s="25">
        <v>4.7494924772462115</v>
      </c>
      <c r="AS25" s="25">
        <v>4.728214401501408</v>
      </c>
      <c r="AT25" s="25">
        <v>5.198452901666106</v>
      </c>
      <c r="AU25" s="25">
        <v>4.58</v>
      </c>
      <c r="AV25" s="25">
        <v>4.955429970560689</v>
      </c>
      <c r="AW25" s="25">
        <v>5.256226412789501</v>
      </c>
      <c r="AX25" s="25">
        <v>6.895572106373371</v>
      </c>
      <c r="AY25" s="25">
        <v>7.343726915847906</v>
      </c>
      <c r="AZ25" s="25">
        <v>7.69</v>
      </c>
      <c r="BA25" s="25">
        <v>7.1326690607455365</v>
      </c>
      <c r="BB25" s="25">
        <v>6.77</v>
      </c>
      <c r="BC25" s="25">
        <v>5.548233151942685</v>
      </c>
      <c r="BD25" s="30">
        <v>6.357624200075944</v>
      </c>
      <c r="BE25" s="25">
        <v>7.35</v>
      </c>
      <c r="BF25" s="54">
        <v>6.970917132858473</v>
      </c>
      <c r="BG25" s="27">
        <v>6.23</v>
      </c>
      <c r="BH25" s="33">
        <v>6.269131556319863</v>
      </c>
      <c r="BI25" s="33">
        <v>5.974746250471964</v>
      </c>
      <c r="BJ25" s="30">
        <v>5.8840818328963715</v>
      </c>
      <c r="BK25" s="131">
        <v>5.792240084112821</v>
      </c>
      <c r="BL25" s="131">
        <v>5.315422809901263</v>
      </c>
      <c r="BM25" s="128">
        <v>20</v>
      </c>
      <c r="BN25" s="27">
        <v>8.69337432136295</v>
      </c>
      <c r="BO25" s="27">
        <v>9.19603003194069</v>
      </c>
      <c r="BP25" s="128">
        <v>20</v>
      </c>
    </row>
    <row r="26" spans="1:68" ht="15" thickBot="1">
      <c r="A26" s="2" t="s">
        <v>32</v>
      </c>
      <c r="B26" s="99">
        <v>0</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99">
        <v>0</v>
      </c>
      <c r="T26" s="99">
        <v>0</v>
      </c>
      <c r="U26" s="99">
        <v>0</v>
      </c>
      <c r="V26" s="99">
        <v>0</v>
      </c>
      <c r="W26" s="103" t="s">
        <v>38</v>
      </c>
      <c r="X26" s="99">
        <v>10</v>
      </c>
      <c r="Y26" s="99">
        <v>0</v>
      </c>
      <c r="Z26" s="99">
        <v>0</v>
      </c>
      <c r="AA26" s="36">
        <v>1.852393475003071</v>
      </c>
      <c r="AB26" s="36">
        <v>2.216571558758095</v>
      </c>
      <c r="AC26" s="152">
        <v>2.3506475286533335</v>
      </c>
      <c r="AD26" s="152">
        <v>2.049035642056</v>
      </c>
      <c r="AE26" s="181">
        <v>2.3763139168114282</v>
      </c>
      <c r="AF26" s="181">
        <v>2.448023521102857</v>
      </c>
      <c r="AG26" s="181">
        <v>2.277723808416952</v>
      </c>
      <c r="AH26" s="181">
        <v>2.136519704502</v>
      </c>
      <c r="AJ26" s="8">
        <v>0.46595288048151323</v>
      </c>
      <c r="AK26" s="8">
        <v>0.5242080825451418</v>
      </c>
      <c r="AL26" s="8">
        <v>0.7077337919174548</v>
      </c>
      <c r="AM26" s="8">
        <v>0.9813918314703352</v>
      </c>
      <c r="AN26" s="8">
        <v>1.324993981083405</v>
      </c>
      <c r="AO26" s="8">
        <v>1.5246266552020638</v>
      </c>
      <c r="AP26" s="26">
        <v>1.56</v>
      </c>
      <c r="AQ26" s="26">
        <v>1.317145485812554</v>
      </c>
      <c r="AR26" s="26">
        <v>1.1231752364574377</v>
      </c>
      <c r="AS26" s="26">
        <v>1.0183652622527948</v>
      </c>
      <c r="AT26" s="26">
        <v>1.1395701633705932</v>
      </c>
      <c r="AU26" s="26">
        <v>1.13</v>
      </c>
      <c r="AV26" s="8">
        <v>1.159400429922614</v>
      </c>
      <c r="AW26" s="8">
        <v>1.114073086844368</v>
      </c>
      <c r="AX26" s="8">
        <v>1.3583994840928635</v>
      </c>
      <c r="AY26" s="8">
        <v>1.3839332760103182</v>
      </c>
      <c r="AZ26" s="26">
        <v>1.33</v>
      </c>
      <c r="BA26" s="26">
        <v>1.4568282029234736</v>
      </c>
      <c r="BB26" s="26">
        <v>1.4</v>
      </c>
      <c r="BC26" s="26">
        <v>1.36</v>
      </c>
      <c r="BD26" s="101">
        <v>1.37</v>
      </c>
      <c r="BE26" s="101">
        <v>1.71</v>
      </c>
      <c r="BF26" s="36">
        <v>2.24</v>
      </c>
      <c r="BG26" s="97">
        <v>1.7425733447979364</v>
      </c>
      <c r="BH26" s="97">
        <v>1.9168156405846948</v>
      </c>
      <c r="BI26" s="97">
        <v>1.9450131487532247</v>
      </c>
      <c r="BJ26" s="97">
        <v>2.3274001366959998</v>
      </c>
      <c r="BK26" s="137">
        <v>2.4681799050860005</v>
      </c>
      <c r="BL26" s="137">
        <v>2.1514874241588</v>
      </c>
      <c r="BM26" s="136">
        <v>2.4951296126519997</v>
      </c>
      <c r="BN26" s="136">
        <v>2.570424697158</v>
      </c>
      <c r="BO26" s="136">
        <v>2.3916099988378</v>
      </c>
      <c r="BP26" s="136">
        <v>2.2433456897271</v>
      </c>
    </row>
    <row r="27" spans="1:68" s="84" customFormat="1" ht="13.5" thickTop="1">
      <c r="A27" s="84" t="s">
        <v>55</v>
      </c>
      <c r="B27" s="88">
        <f>MEDIAN(B8:B26)</f>
        <v>0.7169590574109316</v>
      </c>
      <c r="C27" s="88">
        <f aca="true" t="shared" si="0" ref="C27:BE27">MEDIAN(C8:C26)</f>
        <v>0.741530524505589</v>
      </c>
      <c r="D27" s="88">
        <f t="shared" si="0"/>
        <v>1.1133856441321655</v>
      </c>
      <c r="E27" s="88">
        <f t="shared" si="0"/>
        <v>1.3452348206019566</v>
      </c>
      <c r="F27" s="88">
        <f t="shared" si="0"/>
        <v>1.6594010979398095</v>
      </c>
      <c r="G27" s="88">
        <f t="shared" si="0"/>
        <v>1.7629394382660517</v>
      </c>
      <c r="H27" s="88">
        <f t="shared" si="0"/>
        <v>1.85</v>
      </c>
      <c r="I27" s="88">
        <f t="shared" si="0"/>
        <v>1.8327039183488487</v>
      </c>
      <c r="J27" s="88">
        <f t="shared" si="0"/>
        <v>1.5570812804451135</v>
      </c>
      <c r="K27" s="88">
        <f t="shared" si="0"/>
        <v>1.457435021345281</v>
      </c>
      <c r="L27" s="88">
        <f t="shared" si="0"/>
        <v>1.4917454858125538</v>
      </c>
      <c r="M27" s="88">
        <f t="shared" si="0"/>
        <v>1.59</v>
      </c>
      <c r="N27" s="88">
        <f t="shared" si="0"/>
        <v>1.7102148193513849</v>
      </c>
      <c r="O27" s="88">
        <f t="shared" si="0"/>
        <v>1.7744260236419678</v>
      </c>
      <c r="P27" s="88">
        <f t="shared" si="0"/>
        <v>1.9096368961998056</v>
      </c>
      <c r="Q27" s="88">
        <f t="shared" si="0"/>
        <v>1.9334787844340013</v>
      </c>
      <c r="R27" s="88">
        <f t="shared" si="0"/>
        <v>2.0885045723216358</v>
      </c>
      <c r="S27" s="88">
        <f t="shared" si="0"/>
        <v>1.9560466824304956</v>
      </c>
      <c r="T27" s="88">
        <f t="shared" si="0"/>
        <v>1.7079539571292113</v>
      </c>
      <c r="U27" s="88">
        <f t="shared" si="0"/>
        <v>1.685608983020813</v>
      </c>
      <c r="V27" s="88">
        <f t="shared" si="0"/>
        <v>1.6</v>
      </c>
      <c r="W27" s="88">
        <f t="shared" si="0"/>
        <v>1.65</v>
      </c>
      <c r="X27" s="88">
        <f>MEDIAN(X8:X26)</f>
        <v>1.7560084293830514</v>
      </c>
      <c r="Y27" s="88">
        <f>MEDIAN(Y8:Y26)</f>
        <v>1.6745758467686878</v>
      </c>
      <c r="Z27" s="88">
        <f>MEDIAN(Z8:Z26)</f>
        <v>1.967692595405731</v>
      </c>
      <c r="AA27" s="88">
        <v>2.1803332538756885</v>
      </c>
      <c r="AB27" s="88">
        <v>2.472644760459384</v>
      </c>
      <c r="AC27" s="153">
        <v>2.8164639288031856</v>
      </c>
      <c r="AD27" s="153">
        <v>2.9931031237318617</v>
      </c>
      <c r="AE27" s="153">
        <v>3.9528714594067456</v>
      </c>
      <c r="AF27" s="153">
        <f>MEDIAN(AF8:AF26)</f>
        <v>3.9999543856786826</v>
      </c>
      <c r="AG27" s="153">
        <v>3.9303857086047556</v>
      </c>
      <c r="AH27" s="153">
        <v>4.3212761836753755</v>
      </c>
      <c r="AI27" s="257"/>
      <c r="AJ27" s="88">
        <f t="shared" si="0"/>
        <v>1.0387337211901584</v>
      </c>
      <c r="AK27" s="88">
        <f t="shared" si="0"/>
        <v>0.8395244731779765</v>
      </c>
      <c r="AL27" s="88">
        <f t="shared" si="0"/>
        <v>1.012013843033116</v>
      </c>
      <c r="AM27" s="88">
        <f t="shared" si="0"/>
        <v>1.4243642496282</v>
      </c>
      <c r="AN27" s="88">
        <f t="shared" si="0"/>
        <v>1.8964683141108107</v>
      </c>
      <c r="AO27" s="88">
        <f t="shared" si="0"/>
        <v>2.0348408907124393</v>
      </c>
      <c r="AP27" s="88">
        <f t="shared" si="0"/>
        <v>2.15</v>
      </c>
      <c r="AQ27" s="88">
        <f t="shared" si="0"/>
        <v>2.144329212077566</v>
      </c>
      <c r="AR27" s="88">
        <f t="shared" si="0"/>
        <v>1.8217850981207828</v>
      </c>
      <c r="AS27" s="88">
        <f t="shared" si="0"/>
        <v>1.7051979152524477</v>
      </c>
      <c r="AT27" s="88">
        <f t="shared" si="0"/>
        <v>1.7406962422439638</v>
      </c>
      <c r="AU27" s="88">
        <f t="shared" si="0"/>
        <v>1.92</v>
      </c>
      <c r="AV27" s="88">
        <f t="shared" si="0"/>
        <v>2.04026776006765</v>
      </c>
      <c r="AW27" s="88">
        <f t="shared" si="0"/>
        <v>2.1097559528368954</v>
      </c>
      <c r="AX27" s="88">
        <f t="shared" si="0"/>
        <v>2.3292285098962564</v>
      </c>
      <c r="AY27" s="88">
        <f t="shared" si="0"/>
        <v>2.4455827914787163</v>
      </c>
      <c r="AZ27" s="88">
        <f t="shared" si="0"/>
        <v>2.58</v>
      </c>
      <c r="BA27" s="88">
        <f t="shared" si="0"/>
        <v>2.489911933039553</v>
      </c>
      <c r="BB27" s="88">
        <f t="shared" si="0"/>
        <v>2.19</v>
      </c>
      <c r="BC27" s="88">
        <f t="shared" si="0"/>
        <v>2.118032474793741</v>
      </c>
      <c r="BD27" s="88">
        <f t="shared" si="0"/>
        <v>2.035</v>
      </c>
      <c r="BE27" s="88">
        <f t="shared" si="0"/>
        <v>2.01</v>
      </c>
      <c r="BF27" s="88">
        <f>MEDIAN(BF8:BF26)</f>
        <v>2.2196280418853167</v>
      </c>
      <c r="BG27" s="88">
        <f>MEDIAN(BG8:BG26)</f>
        <v>2.1751474743971158</v>
      </c>
      <c r="BH27" s="88">
        <f>MEDIAN(BH8:BH26)</f>
        <v>2.640900457126757</v>
      </c>
      <c r="BI27" s="88">
        <v>2.6757314260660805</v>
      </c>
      <c r="BJ27" s="88">
        <v>3.177655064880491</v>
      </c>
      <c r="BK27" s="138">
        <v>3.935635644422255</v>
      </c>
      <c r="BL27" s="138">
        <v>4.294187886122539</v>
      </c>
      <c r="BM27" s="138">
        <v>4.921430661545244</v>
      </c>
      <c r="BN27" s="138">
        <v>5.454983195846941</v>
      </c>
      <c r="BO27" s="138">
        <v>5.049859578721865</v>
      </c>
      <c r="BP27" s="138">
        <v>5.712189180249599</v>
      </c>
    </row>
    <row r="28" spans="1:68" s="42" customFormat="1" ht="12.75">
      <c r="A28" s="90" t="s">
        <v>56</v>
      </c>
      <c r="B28" s="87"/>
      <c r="C28" s="87"/>
      <c r="D28" s="87"/>
      <c r="E28" s="87"/>
      <c r="F28" s="87"/>
      <c r="G28" s="87"/>
      <c r="H28" s="87"/>
      <c r="I28" s="87"/>
      <c r="J28" s="87"/>
      <c r="K28" s="87"/>
      <c r="L28" s="87"/>
      <c r="M28" s="89"/>
      <c r="X28" s="87"/>
      <c r="Y28" s="87"/>
      <c r="Z28" s="87"/>
      <c r="AA28" s="87"/>
      <c r="AB28" s="84"/>
      <c r="AC28" s="139"/>
      <c r="AD28" s="139"/>
      <c r="AE28" s="182"/>
      <c r="AF28" s="182"/>
      <c r="AG28" s="182"/>
      <c r="AH28" s="182"/>
      <c r="AI28" s="257"/>
      <c r="BF28" s="87"/>
      <c r="BG28" s="87"/>
      <c r="BH28" s="87"/>
      <c r="BI28" s="87"/>
      <c r="BJ28" s="84"/>
      <c r="BK28" s="139"/>
      <c r="BL28" s="139"/>
      <c r="BM28" s="140"/>
      <c r="BN28" s="140"/>
      <c r="BO28" s="140"/>
      <c r="BP28" s="140"/>
    </row>
    <row r="29" spans="1:68" s="82" customFormat="1" ht="12.75">
      <c r="A29" s="84" t="s">
        <v>57</v>
      </c>
      <c r="B29" s="91">
        <f aca="true" t="shared" si="1" ref="B29:Z29">(B22-B27)/B27*100</f>
        <v>-11.276174978917485</v>
      </c>
      <c r="C29" s="167">
        <f t="shared" si="1"/>
        <v>0</v>
      </c>
      <c r="D29" s="91">
        <f t="shared" si="1"/>
        <v>-16.068632772292407</v>
      </c>
      <c r="E29" s="91">
        <f t="shared" si="1"/>
        <v>-13.384916118189254</v>
      </c>
      <c r="F29" s="91">
        <f t="shared" si="1"/>
        <v>-21.383854613131504</v>
      </c>
      <c r="G29" s="91">
        <f t="shared" si="1"/>
        <v>-23.289221114326118</v>
      </c>
      <c r="H29" s="91">
        <f t="shared" si="1"/>
        <v>-23.93041388766237</v>
      </c>
      <c r="I29" s="91">
        <f t="shared" si="1"/>
        <v>-21.83199262068868</v>
      </c>
      <c r="J29" s="91">
        <f t="shared" si="1"/>
        <v>-8.895400982777522</v>
      </c>
      <c r="K29" s="91">
        <f t="shared" si="1"/>
        <v>-1.8995273240934025</v>
      </c>
      <c r="L29" s="167">
        <f t="shared" si="1"/>
        <v>0</v>
      </c>
      <c r="M29" s="167">
        <f t="shared" si="1"/>
        <v>0</v>
      </c>
      <c r="N29" s="91">
        <f t="shared" si="1"/>
        <v>-0.43136862199851184</v>
      </c>
      <c r="O29" s="91">
        <f t="shared" si="1"/>
        <v>-4.199217503123616</v>
      </c>
      <c r="P29" s="91">
        <f t="shared" si="1"/>
        <v>-14.408870247020536</v>
      </c>
      <c r="Q29" s="91">
        <f t="shared" si="1"/>
        <v>-15.384253076962745</v>
      </c>
      <c r="R29" s="91">
        <f t="shared" si="1"/>
        <v>-20.537053340238202</v>
      </c>
      <c r="S29" s="91">
        <f t="shared" si="1"/>
        <v>-15.02857061743578</v>
      </c>
      <c r="T29" s="91">
        <f t="shared" si="1"/>
        <v>-2.7664026799518884</v>
      </c>
      <c r="U29" s="91">
        <f t="shared" si="1"/>
        <v>-2.9975693196422966</v>
      </c>
      <c r="V29" s="91">
        <f t="shared" si="1"/>
        <v>1.5369733447979232</v>
      </c>
      <c r="W29" s="91">
        <f t="shared" si="1"/>
        <v>-4.242424242424233</v>
      </c>
      <c r="X29" s="91">
        <f t="shared" si="1"/>
        <v>-7.278182938687776</v>
      </c>
      <c r="Y29" s="91">
        <f t="shared" si="1"/>
        <v>3.3924115266432873</v>
      </c>
      <c r="Z29" s="91">
        <f t="shared" si="1"/>
        <v>-10.396946970199771</v>
      </c>
      <c r="AA29" s="91">
        <v>-13.233975828641533</v>
      </c>
      <c r="AB29" s="141">
        <f>(AB22-AB27)/AB27*100</f>
        <v>-17.637190243954077</v>
      </c>
      <c r="AC29" s="141">
        <f>(AC22-AC27)/AC27*100</f>
        <v>-6.657224574605518</v>
      </c>
      <c r="AD29" s="141">
        <f>(AD22-AD27)/AD27*100</f>
        <v>-10.293769074942945</v>
      </c>
      <c r="AE29" s="141">
        <f>(AE22-AE27)/AE27*100</f>
        <v>-19.1084321148178</v>
      </c>
      <c r="AF29" s="141">
        <f>(AF22-AF27)/AF27*100</f>
        <v>-9.720152986512451</v>
      </c>
      <c r="AG29" s="141">
        <v>-11.204643545304565</v>
      </c>
      <c r="AH29" s="254">
        <v>-7.38846975070732</v>
      </c>
      <c r="AI29" s="257"/>
      <c r="AJ29" s="91">
        <f aca="true" t="shared" si="2" ref="AJ29:BH29">(AJ22-AJ27)/AJ27*100</f>
        <v>-38.76067690945544</v>
      </c>
      <c r="AK29" s="91">
        <f t="shared" si="2"/>
        <v>-11.672554142637022</v>
      </c>
      <c r="AL29" s="91">
        <f t="shared" si="2"/>
        <v>-7.6613625327092985</v>
      </c>
      <c r="AM29" s="91">
        <f t="shared" si="2"/>
        <v>-18.1967485791745</v>
      </c>
      <c r="AN29" s="91">
        <f t="shared" si="2"/>
        <v>-31.211232478760653</v>
      </c>
      <c r="AO29" s="91">
        <f t="shared" si="2"/>
        <v>-33.53954205711279</v>
      </c>
      <c r="AP29" s="91">
        <f t="shared" si="2"/>
        <v>-34.418604651162795</v>
      </c>
      <c r="AQ29" s="91">
        <f t="shared" si="2"/>
        <v>-33.19178202362543</v>
      </c>
      <c r="AR29" s="91">
        <f t="shared" si="2"/>
        <v>-22.1328213528013</v>
      </c>
      <c r="AS29" s="91">
        <f t="shared" si="2"/>
        <v>-16.153390049608877</v>
      </c>
      <c r="AT29" s="91">
        <f t="shared" si="2"/>
        <v>-14.301792029520493</v>
      </c>
      <c r="AU29" s="91">
        <f t="shared" si="2"/>
        <v>-17.187499999999993</v>
      </c>
      <c r="AV29" s="91">
        <f t="shared" si="2"/>
        <v>-16.538528786267122</v>
      </c>
      <c r="AW29" s="91">
        <f t="shared" si="2"/>
        <v>-19.42603535771923</v>
      </c>
      <c r="AX29" s="91">
        <f t="shared" si="2"/>
        <v>-29.827417675308084</v>
      </c>
      <c r="AY29" s="91">
        <f t="shared" si="2"/>
        <v>-29.09110001966196</v>
      </c>
      <c r="AZ29" s="91">
        <f t="shared" si="2"/>
        <v>-30.620155038759687</v>
      </c>
      <c r="BA29" s="91">
        <f t="shared" si="2"/>
        <v>-27.908578859367093</v>
      </c>
      <c r="BB29" s="91">
        <f t="shared" si="2"/>
        <v>-18.721461187214608</v>
      </c>
      <c r="BC29" s="91">
        <f t="shared" si="2"/>
        <v>-18.94114056805352</v>
      </c>
      <c r="BD29" s="91">
        <f t="shared" si="2"/>
        <v>-16.17459717201764</v>
      </c>
      <c r="BE29" s="91">
        <f t="shared" si="2"/>
        <v>-17.20246574522058</v>
      </c>
      <c r="BF29" s="91">
        <f t="shared" si="2"/>
        <v>-22.976722482750393</v>
      </c>
      <c r="BG29" s="91">
        <f t="shared" si="2"/>
        <v>-16.42080425989788</v>
      </c>
      <c r="BH29" s="91">
        <f t="shared" si="2"/>
        <v>-29.897669747181926</v>
      </c>
      <c r="BI29" s="91">
        <v>-25.76310042779093</v>
      </c>
      <c r="BJ29" s="141">
        <f>(BJ22-BJ27)/BJ27*100</f>
        <v>-32.70614159374085</v>
      </c>
      <c r="BK29" s="141">
        <f>(BK22-BK27)/BK27*100</f>
        <v>-29.86104026392351</v>
      </c>
      <c r="BL29" s="141">
        <f>(BL22-BL27)/BL27*100</f>
        <v>-34.347306760588495</v>
      </c>
      <c r="BM29" s="141">
        <f>(BM22-BM27)/BM27*100</f>
        <v>-31.779660613041543</v>
      </c>
      <c r="BN29" s="141">
        <f>(BN22-BN27)/BN27*100</f>
        <v>-30.490889451561387</v>
      </c>
      <c r="BO29" s="141">
        <v>-27.433625769699187</v>
      </c>
      <c r="BP29" s="141">
        <v>-26.43625994515144</v>
      </c>
    </row>
    <row r="30" spans="1:68" s="82" customFormat="1" ht="12.75">
      <c r="A30" s="84" t="s">
        <v>58</v>
      </c>
      <c r="B30" s="84">
        <f>RANK(B22,B8:B22,1)</f>
        <v>3</v>
      </c>
      <c r="C30" s="84">
        <f aca="true" t="shared" si="3" ref="C30:AY30">RANK(C22,C8:C22,1)</f>
        <v>5</v>
      </c>
      <c r="D30" s="84">
        <f t="shared" si="3"/>
        <v>4</v>
      </c>
      <c r="E30" s="84">
        <f t="shared" si="3"/>
        <v>4</v>
      </c>
      <c r="F30" s="84">
        <f t="shared" si="3"/>
        <v>4</v>
      </c>
      <c r="G30" s="84">
        <f t="shared" si="3"/>
        <v>4</v>
      </c>
      <c r="H30" s="84">
        <f t="shared" si="3"/>
        <v>3</v>
      </c>
      <c r="I30" s="84">
        <f t="shared" si="3"/>
        <v>2</v>
      </c>
      <c r="J30" s="84">
        <f t="shared" si="3"/>
        <v>4</v>
      </c>
      <c r="K30" s="84">
        <f t="shared" si="3"/>
        <v>5</v>
      </c>
      <c r="L30" s="84">
        <f t="shared" si="3"/>
        <v>6</v>
      </c>
      <c r="M30" s="84">
        <f t="shared" si="3"/>
        <v>5</v>
      </c>
      <c r="N30" s="84">
        <f t="shared" si="3"/>
        <v>5</v>
      </c>
      <c r="O30" s="84">
        <f t="shared" si="3"/>
        <v>4</v>
      </c>
      <c r="P30" s="84">
        <f t="shared" si="3"/>
        <v>3</v>
      </c>
      <c r="Q30" s="84">
        <f t="shared" si="3"/>
        <v>3</v>
      </c>
      <c r="R30" s="84">
        <v>3</v>
      </c>
      <c r="S30" s="84">
        <v>3</v>
      </c>
      <c r="T30" s="84">
        <v>5</v>
      </c>
      <c r="U30" s="84">
        <v>5</v>
      </c>
      <c r="V30" s="84">
        <v>8</v>
      </c>
      <c r="W30" s="84">
        <v>6</v>
      </c>
      <c r="X30" s="84">
        <v>5</v>
      </c>
      <c r="Y30" s="84">
        <v>9</v>
      </c>
      <c r="Z30" s="84">
        <v>4</v>
      </c>
      <c r="AA30" s="84">
        <v>4</v>
      </c>
      <c r="AB30" s="84">
        <v>2</v>
      </c>
      <c r="AC30" s="140">
        <v>3</v>
      </c>
      <c r="AD30" s="140">
        <v>3</v>
      </c>
      <c r="AE30" s="92">
        <v>2</v>
      </c>
      <c r="AF30" s="183">
        <v>4</v>
      </c>
      <c r="AG30" s="92">
        <v>4</v>
      </c>
      <c r="AH30" s="92">
        <v>3</v>
      </c>
      <c r="AI30" s="257"/>
      <c r="AJ30" s="84">
        <f t="shared" si="3"/>
        <v>2</v>
      </c>
      <c r="AK30" s="84">
        <f t="shared" si="3"/>
        <v>3</v>
      </c>
      <c r="AL30" s="84">
        <f t="shared" si="3"/>
        <v>4</v>
      </c>
      <c r="AM30" s="84">
        <f t="shared" si="3"/>
        <v>3</v>
      </c>
      <c r="AN30" s="84">
        <f t="shared" si="3"/>
        <v>4</v>
      </c>
      <c r="AO30" s="84">
        <f t="shared" si="3"/>
        <v>2</v>
      </c>
      <c r="AP30" s="84">
        <f t="shared" si="3"/>
        <v>2</v>
      </c>
      <c r="AQ30" s="84">
        <f t="shared" si="3"/>
        <v>2</v>
      </c>
      <c r="AR30" s="84">
        <f t="shared" si="3"/>
        <v>3</v>
      </c>
      <c r="AS30" s="84">
        <f t="shared" si="3"/>
        <v>4</v>
      </c>
      <c r="AT30" s="84">
        <f t="shared" si="3"/>
        <v>4</v>
      </c>
      <c r="AU30" s="84">
        <f t="shared" si="3"/>
        <v>3</v>
      </c>
      <c r="AV30" s="84">
        <f t="shared" si="3"/>
        <v>3</v>
      </c>
      <c r="AW30" s="84">
        <f t="shared" si="3"/>
        <v>3</v>
      </c>
      <c r="AX30" s="84">
        <f t="shared" si="3"/>
        <v>3</v>
      </c>
      <c r="AY30" s="84">
        <f t="shared" si="3"/>
        <v>3</v>
      </c>
      <c r="AZ30" s="84">
        <v>3</v>
      </c>
      <c r="BA30" s="84">
        <v>3</v>
      </c>
      <c r="BB30" s="84">
        <v>3</v>
      </c>
      <c r="BC30" s="84">
        <v>3</v>
      </c>
      <c r="BD30" s="84">
        <v>3</v>
      </c>
      <c r="BE30" s="84">
        <v>4</v>
      </c>
      <c r="BF30" s="92">
        <v>3</v>
      </c>
      <c r="BG30" s="92">
        <v>4</v>
      </c>
      <c r="BH30" s="92">
        <v>3</v>
      </c>
      <c r="BI30" s="93">
        <v>3</v>
      </c>
      <c r="BJ30" s="93">
        <v>2</v>
      </c>
      <c r="BK30" s="142">
        <v>3</v>
      </c>
      <c r="BL30" s="92">
        <v>3</v>
      </c>
      <c r="BM30" s="92">
        <v>2</v>
      </c>
      <c r="BN30" s="92">
        <f>RANK(BN22,BN8:BN22,1)</f>
        <v>2</v>
      </c>
      <c r="BO30" s="92">
        <v>2</v>
      </c>
      <c r="BP30" s="92">
        <v>2</v>
      </c>
    </row>
    <row r="31" spans="1:68" s="82" customFormat="1" ht="13.5" thickBot="1">
      <c r="A31" s="94" t="s">
        <v>59</v>
      </c>
      <c r="B31" s="95">
        <v>3</v>
      </c>
      <c r="C31" s="95">
        <v>4</v>
      </c>
      <c r="D31" s="95">
        <v>4</v>
      </c>
      <c r="E31" s="95">
        <v>3</v>
      </c>
      <c r="F31" s="95">
        <v>3</v>
      </c>
      <c r="G31" s="95">
        <v>3</v>
      </c>
      <c r="H31" s="95">
        <v>3</v>
      </c>
      <c r="I31" s="95">
        <v>3</v>
      </c>
      <c r="J31" s="95">
        <v>3</v>
      </c>
      <c r="K31" s="95">
        <v>4</v>
      </c>
      <c r="L31" s="95">
        <v>4</v>
      </c>
      <c r="M31" s="95">
        <v>3</v>
      </c>
      <c r="N31" s="95">
        <v>3</v>
      </c>
      <c r="O31" s="95">
        <v>3</v>
      </c>
      <c r="P31" s="95">
        <v>3</v>
      </c>
      <c r="Q31" s="95">
        <v>3</v>
      </c>
      <c r="R31" s="95">
        <v>3</v>
      </c>
      <c r="S31" s="95">
        <v>3</v>
      </c>
      <c r="T31" s="95">
        <v>3</v>
      </c>
      <c r="U31" s="95">
        <v>3</v>
      </c>
      <c r="V31" s="95">
        <v>4</v>
      </c>
      <c r="W31" s="95">
        <v>2</v>
      </c>
      <c r="X31" s="95">
        <v>2</v>
      </c>
      <c r="Y31" s="95">
        <v>4</v>
      </c>
      <c r="Z31" s="95">
        <v>2</v>
      </c>
      <c r="AA31" s="95">
        <v>3</v>
      </c>
      <c r="AB31" s="95">
        <v>2</v>
      </c>
      <c r="AC31" s="95">
        <v>3</v>
      </c>
      <c r="AD31" s="95">
        <v>3</v>
      </c>
      <c r="AE31" s="95">
        <v>3</v>
      </c>
      <c r="AF31" s="95">
        <v>3</v>
      </c>
      <c r="AG31" s="95">
        <v>3</v>
      </c>
      <c r="AH31" s="95">
        <v>4</v>
      </c>
      <c r="AI31" s="257"/>
      <c r="AJ31" s="95">
        <v>3</v>
      </c>
      <c r="AK31" s="95">
        <v>3</v>
      </c>
      <c r="AL31" s="95">
        <v>4</v>
      </c>
      <c r="AM31" s="95">
        <v>3</v>
      </c>
      <c r="AN31" s="95">
        <v>2</v>
      </c>
      <c r="AO31" s="95">
        <v>2</v>
      </c>
      <c r="AP31" s="95">
        <v>2</v>
      </c>
      <c r="AQ31" s="95">
        <v>3</v>
      </c>
      <c r="AR31" s="95">
        <v>3</v>
      </c>
      <c r="AS31" s="95">
        <v>3</v>
      </c>
      <c r="AT31" s="95">
        <v>3</v>
      </c>
      <c r="AU31" s="95">
        <v>3</v>
      </c>
      <c r="AV31" s="95">
        <v>3</v>
      </c>
      <c r="AW31" s="95">
        <v>3</v>
      </c>
      <c r="AX31" s="95">
        <v>3</v>
      </c>
      <c r="AY31" s="95">
        <v>3</v>
      </c>
      <c r="AZ31" s="95">
        <v>3</v>
      </c>
      <c r="BA31" s="95">
        <v>3</v>
      </c>
      <c r="BB31" s="95">
        <v>3</v>
      </c>
      <c r="BC31" s="95">
        <v>3</v>
      </c>
      <c r="BD31" s="95">
        <v>3</v>
      </c>
      <c r="BE31" s="95">
        <v>2</v>
      </c>
      <c r="BF31" s="95">
        <v>1</v>
      </c>
      <c r="BG31" s="95">
        <v>3</v>
      </c>
      <c r="BH31" s="95">
        <v>2</v>
      </c>
      <c r="BI31" s="95">
        <v>3</v>
      </c>
      <c r="BJ31" s="95">
        <v>2</v>
      </c>
      <c r="BK31" s="143">
        <v>3</v>
      </c>
      <c r="BL31" s="143">
        <v>3</v>
      </c>
      <c r="BM31" s="143">
        <v>3</v>
      </c>
      <c r="BN31" s="143">
        <v>3</v>
      </c>
      <c r="BO31" s="143">
        <v>3</v>
      </c>
      <c r="BP31" s="143">
        <v>3</v>
      </c>
    </row>
    <row r="32" spans="1:68" s="82" customFormat="1" ht="13.5" thickTop="1">
      <c r="A32" s="84" t="s">
        <v>105</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43" t="s">
        <v>11</v>
      </c>
      <c r="AB32" s="43" t="s">
        <v>11</v>
      </c>
      <c r="AC32" s="134" t="s">
        <v>11</v>
      </c>
      <c r="AD32" s="134" t="s">
        <v>11</v>
      </c>
      <c r="AE32" s="134">
        <v>2.474774034250553</v>
      </c>
      <c r="AF32" s="134">
        <v>3.0485299819205167</v>
      </c>
      <c r="AG32" s="121" t="s">
        <v>11</v>
      </c>
      <c r="AH32" s="121" t="s">
        <v>11</v>
      </c>
      <c r="AI32" s="257"/>
      <c r="AJ32" s="251"/>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44" t="s">
        <v>11</v>
      </c>
      <c r="BJ32" s="43" t="s">
        <v>11</v>
      </c>
      <c r="BK32" s="134" t="s">
        <v>11</v>
      </c>
      <c r="BL32" s="134" t="s">
        <v>11</v>
      </c>
      <c r="BM32" s="134">
        <v>2.969735838286474</v>
      </c>
      <c r="BN32" s="134">
        <v>3.6582516198193025</v>
      </c>
      <c r="BO32" s="27">
        <v>3.421374999160888</v>
      </c>
      <c r="BP32" s="134" t="s">
        <v>11</v>
      </c>
    </row>
    <row r="33" spans="1:68" ht="12.75">
      <c r="A33" s="82" t="s">
        <v>42</v>
      </c>
      <c r="B33" s="9"/>
      <c r="C33" s="9"/>
      <c r="D33" s="9"/>
      <c r="E33" s="9"/>
      <c r="F33" s="9"/>
      <c r="G33" s="9"/>
      <c r="H33" s="7"/>
      <c r="I33" s="7"/>
      <c r="J33" s="7"/>
      <c r="K33" s="7"/>
      <c r="L33" s="7"/>
      <c r="M33" s="7"/>
      <c r="N33" s="25"/>
      <c r="O33" s="25"/>
      <c r="P33" s="25"/>
      <c r="Q33" s="25"/>
      <c r="R33" s="25"/>
      <c r="S33" s="25"/>
      <c r="T33" s="25"/>
      <c r="U33" s="25"/>
      <c r="V33" s="25"/>
      <c r="W33" s="25"/>
      <c r="X33" s="43"/>
      <c r="Y33" s="43"/>
      <c r="Z33" s="44"/>
      <c r="AA33" s="43" t="s">
        <v>11</v>
      </c>
      <c r="AB33" s="43" t="s">
        <v>11</v>
      </c>
      <c r="AC33" s="134" t="s">
        <v>11</v>
      </c>
      <c r="AD33" s="134" t="s">
        <v>11</v>
      </c>
      <c r="AE33" s="121" t="s">
        <v>11</v>
      </c>
      <c r="AF33" s="121" t="s">
        <v>11</v>
      </c>
      <c r="AG33" s="121" t="s">
        <v>11</v>
      </c>
      <c r="AH33" s="121" t="s">
        <v>11</v>
      </c>
      <c r="AJ33" s="252"/>
      <c r="AK33" s="7"/>
      <c r="AL33" s="7"/>
      <c r="AM33" s="7"/>
      <c r="AN33" s="7"/>
      <c r="AO33" s="7"/>
      <c r="AP33" s="25"/>
      <c r="AQ33" s="25"/>
      <c r="AR33" s="25"/>
      <c r="AS33" s="25"/>
      <c r="AT33" s="25"/>
      <c r="AU33" s="25"/>
      <c r="AV33" s="25"/>
      <c r="AW33" s="25"/>
      <c r="AX33" s="25"/>
      <c r="AY33" s="25"/>
      <c r="AZ33" s="25"/>
      <c r="BA33" s="25"/>
      <c r="BB33" s="7"/>
      <c r="BC33" s="7"/>
      <c r="BD33" s="9"/>
      <c r="BE33" s="9"/>
      <c r="BF33" s="27"/>
      <c r="BG33" s="52"/>
      <c r="BH33" s="9"/>
      <c r="BI33" s="27" t="s">
        <v>11</v>
      </c>
      <c r="BJ33" s="27" t="s">
        <v>11</v>
      </c>
      <c r="BK33" s="130" t="s">
        <v>11</v>
      </c>
      <c r="BL33" s="130" t="s">
        <v>11</v>
      </c>
      <c r="BM33" s="130" t="s">
        <v>11</v>
      </c>
      <c r="BN33" s="130" t="s">
        <v>11</v>
      </c>
      <c r="BO33" s="134" t="s">
        <v>11</v>
      </c>
      <c r="BP33" s="134" t="s">
        <v>11</v>
      </c>
    </row>
    <row r="34" spans="1:68" ht="12.75">
      <c r="A34" s="82" t="s">
        <v>43</v>
      </c>
      <c r="B34" s="9"/>
      <c r="C34" s="9"/>
      <c r="D34" s="9"/>
      <c r="E34" s="9"/>
      <c r="F34" s="9"/>
      <c r="G34" s="9"/>
      <c r="H34" s="7"/>
      <c r="I34" s="7"/>
      <c r="J34" s="7"/>
      <c r="K34" s="7"/>
      <c r="L34" s="7"/>
      <c r="M34" s="7"/>
      <c r="N34" s="25"/>
      <c r="O34" s="25"/>
      <c r="P34" s="25"/>
      <c r="Q34" s="25"/>
      <c r="R34" s="25"/>
      <c r="S34" s="25"/>
      <c r="T34" s="25"/>
      <c r="U34" s="25"/>
      <c r="V34" s="25"/>
      <c r="W34" s="25"/>
      <c r="X34" s="43"/>
      <c r="Y34" s="43"/>
      <c r="Z34" s="44"/>
      <c r="AA34" s="27">
        <v>1.38</v>
      </c>
      <c r="AB34" s="33">
        <v>1.7052464980678006</v>
      </c>
      <c r="AC34" s="135">
        <v>2.133531313354473</v>
      </c>
      <c r="AD34" s="135">
        <v>2.085167517531455</v>
      </c>
      <c r="AE34" s="123">
        <v>3.337719655614182</v>
      </c>
      <c r="AF34" s="123">
        <v>3.777667891465142</v>
      </c>
      <c r="AG34" s="123">
        <v>3.693663607922191</v>
      </c>
      <c r="AH34" s="123">
        <v>4.305661962361148</v>
      </c>
      <c r="AJ34" s="252"/>
      <c r="AK34" s="7"/>
      <c r="AL34" s="7"/>
      <c r="AM34" s="7"/>
      <c r="AN34" s="7"/>
      <c r="AO34" s="7"/>
      <c r="AP34" s="25"/>
      <c r="AQ34" s="25"/>
      <c r="AR34" s="25"/>
      <c r="AS34" s="25"/>
      <c r="AT34" s="25"/>
      <c r="AU34" s="25"/>
      <c r="AV34" s="25"/>
      <c r="AW34" s="25"/>
      <c r="AX34" s="25"/>
      <c r="AY34" s="25"/>
      <c r="AZ34" s="25"/>
      <c r="BA34" s="25"/>
      <c r="BB34" s="7"/>
      <c r="BC34" s="7"/>
      <c r="BD34" s="9"/>
      <c r="BE34" s="9"/>
      <c r="BF34" s="27"/>
      <c r="BG34" s="52"/>
      <c r="BH34" s="9"/>
      <c r="BI34" s="25">
        <v>1.66</v>
      </c>
      <c r="BJ34" s="33">
        <v>2.0292431031275195</v>
      </c>
      <c r="BK34" s="135">
        <v>2.5388931228284752</v>
      </c>
      <c r="BL34" s="135">
        <v>2.4813419577644593</v>
      </c>
      <c r="BM34" s="135">
        <v>3.971870458344811</v>
      </c>
      <c r="BN34" s="135">
        <v>4.495419739810104</v>
      </c>
      <c r="BO34" s="135">
        <v>4.43239632950663</v>
      </c>
      <c r="BP34" s="135">
        <v>5.166787300765481</v>
      </c>
    </row>
    <row r="35" spans="1:68" ht="12.75">
      <c r="A35" s="82" t="s">
        <v>44</v>
      </c>
      <c r="B35" s="9"/>
      <c r="C35" s="9"/>
      <c r="D35" s="9"/>
      <c r="E35" s="9"/>
      <c r="F35" s="9"/>
      <c r="G35" s="9"/>
      <c r="H35" s="7"/>
      <c r="I35" s="7"/>
      <c r="J35" s="7"/>
      <c r="K35" s="7"/>
      <c r="L35" s="7"/>
      <c r="M35" s="7"/>
      <c r="N35" s="25"/>
      <c r="O35" s="25"/>
      <c r="P35" s="25"/>
      <c r="Q35" s="25"/>
      <c r="R35" s="25"/>
      <c r="S35" s="25"/>
      <c r="T35" s="25"/>
      <c r="U35" s="25"/>
      <c r="V35" s="25"/>
      <c r="W35" s="25"/>
      <c r="X35" s="43"/>
      <c r="Y35" s="43"/>
      <c r="Z35" s="44"/>
      <c r="AA35" s="27" t="s">
        <v>11</v>
      </c>
      <c r="AB35" s="27" t="s">
        <v>11</v>
      </c>
      <c r="AC35" s="130" t="s">
        <v>11</v>
      </c>
      <c r="AD35" s="130" t="s">
        <v>11</v>
      </c>
      <c r="AE35" s="130">
        <v>2.3016935928071187</v>
      </c>
      <c r="AF35" s="130">
        <v>2.7369781311840216</v>
      </c>
      <c r="AG35" s="27">
        <v>2.5777584927087225</v>
      </c>
      <c r="AH35" s="121" t="s">
        <v>11</v>
      </c>
      <c r="AJ35" s="252"/>
      <c r="AK35" s="7"/>
      <c r="AL35" s="7"/>
      <c r="AM35" s="7"/>
      <c r="AN35" s="7"/>
      <c r="AO35" s="7"/>
      <c r="AP35" s="25"/>
      <c r="AQ35" s="25"/>
      <c r="AR35" s="25"/>
      <c r="AS35" s="25"/>
      <c r="AT35" s="25"/>
      <c r="AU35" s="25"/>
      <c r="AV35" s="25"/>
      <c r="AW35" s="25"/>
      <c r="AX35" s="25"/>
      <c r="AY35" s="25"/>
      <c r="AZ35" s="25"/>
      <c r="BA35" s="25"/>
      <c r="BB35" s="7"/>
      <c r="BC35" s="7"/>
      <c r="BD35" s="9"/>
      <c r="BE35" s="9"/>
      <c r="BF35" s="27"/>
      <c r="BG35" s="52"/>
      <c r="BH35" s="9"/>
      <c r="BI35" s="27" t="s">
        <v>11</v>
      </c>
      <c r="BJ35" s="27" t="s">
        <v>11</v>
      </c>
      <c r="BK35" s="130" t="s">
        <v>11</v>
      </c>
      <c r="BL35" s="130" t="s">
        <v>11</v>
      </c>
      <c r="BM35" s="130">
        <v>2.8390199427225373</v>
      </c>
      <c r="BN35" s="130">
        <v>3.38035600792233</v>
      </c>
      <c r="BO35" s="27">
        <v>3.328032392725299</v>
      </c>
      <c r="BP35" s="134" t="s">
        <v>11</v>
      </c>
    </row>
    <row r="36" spans="1:68" ht="12.75">
      <c r="A36" s="84" t="s">
        <v>45</v>
      </c>
      <c r="B36" s="9"/>
      <c r="C36" s="9"/>
      <c r="D36" s="9"/>
      <c r="E36" s="9"/>
      <c r="F36" s="9"/>
      <c r="G36" s="9"/>
      <c r="H36" s="7"/>
      <c r="I36" s="7"/>
      <c r="J36" s="7"/>
      <c r="K36" s="7"/>
      <c r="L36" s="7"/>
      <c r="M36" s="7"/>
      <c r="N36" s="25"/>
      <c r="O36" s="25"/>
      <c r="P36" s="25"/>
      <c r="Q36" s="25"/>
      <c r="R36" s="25"/>
      <c r="S36" s="25"/>
      <c r="T36" s="25"/>
      <c r="U36" s="25"/>
      <c r="V36" s="25"/>
      <c r="W36" s="25"/>
      <c r="X36" s="43"/>
      <c r="Y36" s="43"/>
      <c r="Z36" s="44"/>
      <c r="AA36" s="44">
        <v>1.33</v>
      </c>
      <c r="AB36" s="33">
        <v>1.0076566178696529</v>
      </c>
      <c r="AC36" s="135">
        <v>1.195309464626983</v>
      </c>
      <c r="AD36" s="135">
        <v>2.2033765048708522</v>
      </c>
      <c r="AE36" s="123">
        <v>2.92433353906802</v>
      </c>
      <c r="AF36" s="123">
        <v>3.2257765044886826</v>
      </c>
      <c r="AG36" s="27">
        <v>2.871004699612322</v>
      </c>
      <c r="AH36" s="27">
        <v>3.1744690033640444</v>
      </c>
      <c r="AJ36" s="252"/>
      <c r="AK36" s="7"/>
      <c r="AL36" s="7"/>
      <c r="AM36" s="7"/>
      <c r="AN36" s="7"/>
      <c r="AO36" s="7"/>
      <c r="AP36" s="25"/>
      <c r="AQ36" s="25"/>
      <c r="AR36" s="25"/>
      <c r="AS36" s="25"/>
      <c r="AT36" s="25"/>
      <c r="AU36" s="25"/>
      <c r="AV36" s="25"/>
      <c r="AW36" s="25"/>
      <c r="AX36" s="25"/>
      <c r="AY36" s="25"/>
      <c r="AZ36" s="25"/>
      <c r="BA36" s="25"/>
      <c r="BB36" s="7"/>
      <c r="BC36" s="7"/>
      <c r="BD36" s="9"/>
      <c r="BE36" s="9"/>
      <c r="BF36" s="27"/>
      <c r="BG36" s="52"/>
      <c r="BH36" s="9"/>
      <c r="BI36" s="44">
        <v>1.53</v>
      </c>
      <c r="BJ36" s="33">
        <v>1.1588051106878878</v>
      </c>
      <c r="BK36" s="135">
        <v>1.3945277086023182</v>
      </c>
      <c r="BL36" s="135">
        <v>2.644051804538613</v>
      </c>
      <c r="BM36" s="135">
        <v>3.509200248398668</v>
      </c>
      <c r="BN36" s="135">
        <v>3.951576219346928</v>
      </c>
      <c r="BO36" s="27">
        <v>3.588755872959266</v>
      </c>
      <c r="BP36" s="27">
        <v>3.96808625575722</v>
      </c>
    </row>
    <row r="37" spans="1:68" ht="12.75">
      <c r="A37" s="84" t="s">
        <v>46</v>
      </c>
      <c r="B37" s="9"/>
      <c r="C37" s="9"/>
      <c r="D37" s="9"/>
      <c r="E37" s="9"/>
      <c r="F37" s="9"/>
      <c r="G37" s="9"/>
      <c r="H37" s="7"/>
      <c r="I37" s="7"/>
      <c r="J37" s="7"/>
      <c r="K37" s="7"/>
      <c r="L37" s="7"/>
      <c r="M37" s="7"/>
      <c r="N37" s="25"/>
      <c r="O37" s="25"/>
      <c r="P37" s="25"/>
      <c r="Q37" s="25"/>
      <c r="R37" s="25"/>
      <c r="S37" s="25"/>
      <c r="T37" s="25"/>
      <c r="U37" s="25"/>
      <c r="V37" s="25"/>
      <c r="W37" s="25"/>
      <c r="X37" s="43"/>
      <c r="Y37" s="43"/>
      <c r="Z37" s="44"/>
      <c r="AA37" s="44" t="s">
        <v>11</v>
      </c>
      <c r="AB37" s="43" t="s">
        <v>11</v>
      </c>
      <c r="AC37" s="134" t="s">
        <v>11</v>
      </c>
      <c r="AD37" s="134" t="s">
        <v>11</v>
      </c>
      <c r="AE37" s="134" t="s">
        <v>11</v>
      </c>
      <c r="AF37" s="134" t="s">
        <v>11</v>
      </c>
      <c r="AG37" s="121" t="s">
        <v>11</v>
      </c>
      <c r="AH37" s="121" t="s">
        <v>11</v>
      </c>
      <c r="AJ37" s="252"/>
      <c r="AK37" s="7"/>
      <c r="AL37" s="7"/>
      <c r="AM37" s="7"/>
      <c r="AN37" s="7"/>
      <c r="AO37" s="7"/>
      <c r="AP37" s="25"/>
      <c r="AQ37" s="25"/>
      <c r="AR37" s="25"/>
      <c r="AS37" s="25"/>
      <c r="AT37" s="25"/>
      <c r="AU37" s="25"/>
      <c r="AV37" s="25"/>
      <c r="AW37" s="25"/>
      <c r="AX37" s="25"/>
      <c r="AY37" s="25"/>
      <c r="AZ37" s="25"/>
      <c r="BA37" s="25"/>
      <c r="BB37" s="7"/>
      <c r="BC37" s="7"/>
      <c r="BD37" s="9"/>
      <c r="BE37" s="9"/>
      <c r="BF37" s="27"/>
      <c r="BG37" s="52"/>
      <c r="BH37" s="9"/>
      <c r="BI37" s="44" t="s">
        <v>11</v>
      </c>
      <c r="BJ37" s="43" t="s">
        <v>11</v>
      </c>
      <c r="BK37" s="134" t="s">
        <v>11</v>
      </c>
      <c r="BL37" s="134" t="s">
        <v>11</v>
      </c>
      <c r="BM37" s="134" t="s">
        <v>11</v>
      </c>
      <c r="BN37" s="134" t="s">
        <v>11</v>
      </c>
      <c r="BO37" s="134" t="s">
        <v>11</v>
      </c>
      <c r="BP37" s="134" t="s">
        <v>11</v>
      </c>
    </row>
    <row r="38" spans="1:68" ht="12.75">
      <c r="A38" s="84" t="s">
        <v>47</v>
      </c>
      <c r="B38" s="9"/>
      <c r="C38" s="9"/>
      <c r="D38" s="9"/>
      <c r="E38" s="9"/>
      <c r="F38" s="9"/>
      <c r="G38" s="9"/>
      <c r="H38" s="7"/>
      <c r="I38" s="7"/>
      <c r="J38" s="7"/>
      <c r="K38" s="7"/>
      <c r="L38" s="7"/>
      <c r="M38" s="7"/>
      <c r="N38" s="25"/>
      <c r="O38" s="25"/>
      <c r="P38" s="25"/>
      <c r="Q38" s="25"/>
      <c r="R38" s="25"/>
      <c r="S38" s="25"/>
      <c r="T38" s="25"/>
      <c r="U38" s="25"/>
      <c r="V38" s="25"/>
      <c r="W38" s="25"/>
      <c r="X38" s="43"/>
      <c r="Y38" s="43"/>
      <c r="Z38" s="44"/>
      <c r="AA38" s="44" t="s">
        <v>11</v>
      </c>
      <c r="AB38" s="43" t="s">
        <v>11</v>
      </c>
      <c r="AC38" s="134" t="s">
        <v>11</v>
      </c>
      <c r="AD38" s="134" t="s">
        <v>11</v>
      </c>
      <c r="AE38" s="134">
        <v>2.6355279393401227</v>
      </c>
      <c r="AF38" s="134">
        <v>3.4483118841431746</v>
      </c>
      <c r="AG38" s="121" t="s">
        <v>11</v>
      </c>
      <c r="AH38" s="121" t="s">
        <v>11</v>
      </c>
      <c r="AJ38" s="252"/>
      <c r="AK38" s="7"/>
      <c r="AL38" s="7"/>
      <c r="AM38" s="7"/>
      <c r="AN38" s="7"/>
      <c r="AO38" s="7"/>
      <c r="AP38" s="25"/>
      <c r="AQ38" s="25"/>
      <c r="AR38" s="25"/>
      <c r="AS38" s="25"/>
      <c r="AT38" s="25"/>
      <c r="AU38" s="25"/>
      <c r="AV38" s="25"/>
      <c r="AW38" s="25"/>
      <c r="AX38" s="25"/>
      <c r="AY38" s="25"/>
      <c r="AZ38" s="25"/>
      <c r="BA38" s="25"/>
      <c r="BB38" s="7"/>
      <c r="BC38" s="7"/>
      <c r="BD38" s="9"/>
      <c r="BE38" s="9"/>
      <c r="BF38" s="27"/>
      <c r="BG38" s="52"/>
      <c r="BH38" s="9"/>
      <c r="BI38" s="44" t="s">
        <v>11</v>
      </c>
      <c r="BJ38" s="43" t="s">
        <v>11</v>
      </c>
      <c r="BK38" s="134" t="s">
        <v>11</v>
      </c>
      <c r="BL38" s="134" t="s">
        <v>11</v>
      </c>
      <c r="BM38" s="134">
        <v>3.1099249341718735</v>
      </c>
      <c r="BN38" s="134">
        <v>4.13796537004326</v>
      </c>
      <c r="BO38" s="135">
        <v>3.984177100423026</v>
      </c>
      <c r="BP38" s="134" t="s">
        <v>11</v>
      </c>
    </row>
    <row r="39" spans="1:68" ht="12.75">
      <c r="A39" s="84" t="s">
        <v>48</v>
      </c>
      <c r="B39" s="9"/>
      <c r="C39" s="9"/>
      <c r="D39" s="9"/>
      <c r="E39" s="9"/>
      <c r="F39" s="9"/>
      <c r="G39" s="9"/>
      <c r="H39" s="7"/>
      <c r="I39" s="7"/>
      <c r="J39" s="7"/>
      <c r="K39" s="7"/>
      <c r="L39" s="7"/>
      <c r="M39" s="7"/>
      <c r="N39" s="25"/>
      <c r="O39" s="25"/>
      <c r="P39" s="25"/>
      <c r="Q39" s="25"/>
      <c r="R39" s="25"/>
      <c r="S39" s="25"/>
      <c r="T39" s="25"/>
      <c r="U39" s="25"/>
      <c r="V39" s="25"/>
      <c r="W39" s="25"/>
      <c r="X39" s="43"/>
      <c r="Y39" s="43"/>
      <c r="Z39" s="44"/>
      <c r="AA39" s="44" t="s">
        <v>11</v>
      </c>
      <c r="AB39" s="43" t="s">
        <v>11</v>
      </c>
      <c r="AC39" s="134" t="s">
        <v>11</v>
      </c>
      <c r="AD39" s="134" t="s">
        <v>11</v>
      </c>
      <c r="AE39" s="134" t="s">
        <v>11</v>
      </c>
      <c r="AF39" s="134" t="s">
        <v>11</v>
      </c>
      <c r="AG39" s="121" t="s">
        <v>11</v>
      </c>
      <c r="AH39" s="121" t="s">
        <v>11</v>
      </c>
      <c r="AJ39" s="252"/>
      <c r="AK39" s="7"/>
      <c r="AL39" s="7"/>
      <c r="AM39" s="7"/>
      <c r="AN39" s="7"/>
      <c r="AO39" s="7"/>
      <c r="AP39" s="25"/>
      <c r="AQ39" s="25"/>
      <c r="AR39" s="25"/>
      <c r="AS39" s="25"/>
      <c r="AT39" s="25"/>
      <c r="AU39" s="25"/>
      <c r="AV39" s="25"/>
      <c r="AW39" s="25"/>
      <c r="AX39" s="25"/>
      <c r="AY39" s="25"/>
      <c r="AZ39" s="25"/>
      <c r="BA39" s="25"/>
      <c r="BB39" s="7"/>
      <c r="BC39" s="7"/>
      <c r="BD39" s="9"/>
      <c r="BE39" s="9"/>
      <c r="BF39" s="27"/>
      <c r="BG39" s="52"/>
      <c r="BH39" s="9"/>
      <c r="BI39" s="44" t="s">
        <v>11</v>
      </c>
      <c r="BJ39" s="43" t="s">
        <v>11</v>
      </c>
      <c r="BK39" s="134" t="s">
        <v>11</v>
      </c>
      <c r="BL39" s="134" t="s">
        <v>11</v>
      </c>
      <c r="BM39" s="134" t="s">
        <v>11</v>
      </c>
      <c r="BN39" s="134" t="s">
        <v>11</v>
      </c>
      <c r="BO39" s="134" t="s">
        <v>11</v>
      </c>
      <c r="BP39" s="134" t="s">
        <v>11</v>
      </c>
    </row>
    <row r="40" spans="1:68" ht="12.75">
      <c r="A40" s="84" t="s">
        <v>49</v>
      </c>
      <c r="B40" s="9"/>
      <c r="C40" s="9"/>
      <c r="D40" s="9"/>
      <c r="E40" s="9"/>
      <c r="F40" s="9"/>
      <c r="G40" s="9"/>
      <c r="H40" s="7"/>
      <c r="I40" s="7"/>
      <c r="J40" s="7"/>
      <c r="K40" s="7"/>
      <c r="L40" s="7"/>
      <c r="M40" s="7"/>
      <c r="N40" s="25"/>
      <c r="O40" s="25"/>
      <c r="P40" s="25"/>
      <c r="Q40" s="25"/>
      <c r="R40" s="25"/>
      <c r="S40" s="25"/>
      <c r="T40" s="25"/>
      <c r="U40" s="25"/>
      <c r="V40" s="25"/>
      <c r="W40" s="25"/>
      <c r="X40" s="43"/>
      <c r="Y40" s="43"/>
      <c r="Z40" s="44"/>
      <c r="AA40" s="44">
        <v>1.31</v>
      </c>
      <c r="AB40" s="33">
        <v>1.717361246990635</v>
      </c>
      <c r="AC40" s="135">
        <v>2.1237605906666692</v>
      </c>
      <c r="AD40" s="135">
        <v>2.422654822495926</v>
      </c>
      <c r="AE40" s="123">
        <v>3.5792398206912375</v>
      </c>
      <c r="AF40" s="123">
        <v>3.6262811901988115</v>
      </c>
      <c r="AG40" s="123">
        <v>3.524647648352701</v>
      </c>
      <c r="AH40" s="123">
        <v>3.6573751977276587</v>
      </c>
      <c r="AJ40" s="252"/>
      <c r="AK40" s="7"/>
      <c r="AL40" s="7"/>
      <c r="AM40" s="7"/>
      <c r="AN40" s="7"/>
      <c r="AO40" s="7"/>
      <c r="AP40" s="25"/>
      <c r="AQ40" s="25"/>
      <c r="AR40" s="25"/>
      <c r="AS40" s="25"/>
      <c r="AT40" s="25"/>
      <c r="AU40" s="25"/>
      <c r="AV40" s="25"/>
      <c r="AW40" s="25"/>
      <c r="AX40" s="25"/>
      <c r="AY40" s="25"/>
      <c r="AZ40" s="25"/>
      <c r="BA40" s="25"/>
      <c r="BB40" s="7"/>
      <c r="BC40" s="7"/>
      <c r="BD40" s="9"/>
      <c r="BE40" s="9"/>
      <c r="BF40" s="27"/>
      <c r="BG40" s="52"/>
      <c r="BH40" s="9"/>
      <c r="BI40" s="44">
        <v>1.59</v>
      </c>
      <c r="BJ40" s="33">
        <v>2.0951821781382254</v>
      </c>
      <c r="BK40" s="135">
        <v>2.5909879171105374</v>
      </c>
      <c r="BL40" s="135">
        <v>2.955638878750555</v>
      </c>
      <c r="BM40" s="135">
        <v>4.366672579888612</v>
      </c>
      <c r="BN40" s="135">
        <v>4.424063045047597</v>
      </c>
      <c r="BO40" s="135">
        <v>4.300071607227208</v>
      </c>
      <c r="BP40" s="135">
        <v>4.4985714700328865</v>
      </c>
    </row>
    <row r="41" spans="1:68" ht="12.75">
      <c r="A41" s="84" t="s">
        <v>106</v>
      </c>
      <c r="B41" s="9"/>
      <c r="C41" s="9"/>
      <c r="D41" s="9"/>
      <c r="E41" s="9"/>
      <c r="F41" s="9"/>
      <c r="G41" s="9"/>
      <c r="H41" s="7"/>
      <c r="I41" s="7"/>
      <c r="J41" s="7"/>
      <c r="K41" s="7"/>
      <c r="L41" s="7"/>
      <c r="M41" s="7"/>
      <c r="N41" s="25"/>
      <c r="O41" s="25"/>
      <c r="P41" s="25"/>
      <c r="Q41" s="25"/>
      <c r="R41" s="25"/>
      <c r="S41" s="25"/>
      <c r="T41" s="25"/>
      <c r="U41" s="25"/>
      <c r="V41" s="25"/>
      <c r="W41" s="25"/>
      <c r="X41" s="43"/>
      <c r="Y41" s="43"/>
      <c r="Z41" s="44"/>
      <c r="AA41" s="44" t="s">
        <v>11</v>
      </c>
      <c r="AB41" s="43" t="s">
        <v>11</v>
      </c>
      <c r="AC41" s="134" t="s">
        <v>11</v>
      </c>
      <c r="AD41" s="134" t="s">
        <v>11</v>
      </c>
      <c r="AE41" s="134">
        <v>1.7324791180129175</v>
      </c>
      <c r="AF41" s="134">
        <v>1.4263170918394417</v>
      </c>
      <c r="AG41" s="121" t="s">
        <v>11</v>
      </c>
      <c r="AH41" s="121" t="s">
        <v>11</v>
      </c>
      <c r="AJ41" s="252"/>
      <c r="AK41" s="7"/>
      <c r="AL41" s="7"/>
      <c r="AM41" s="7"/>
      <c r="AN41" s="7"/>
      <c r="AO41" s="7"/>
      <c r="AP41" s="25"/>
      <c r="AQ41" s="25"/>
      <c r="AR41" s="25"/>
      <c r="AS41" s="25"/>
      <c r="AT41" s="25"/>
      <c r="AU41" s="25"/>
      <c r="AV41" s="25"/>
      <c r="AW41" s="25"/>
      <c r="AX41" s="25"/>
      <c r="AY41" s="25"/>
      <c r="AZ41" s="25"/>
      <c r="BA41" s="25"/>
      <c r="BB41" s="7"/>
      <c r="BC41" s="7"/>
      <c r="BD41" s="9"/>
      <c r="BE41" s="9"/>
      <c r="BF41" s="27"/>
      <c r="BG41" s="52"/>
      <c r="BH41" s="9"/>
      <c r="BI41" s="44" t="s">
        <v>11</v>
      </c>
      <c r="BJ41" s="43" t="s">
        <v>11</v>
      </c>
      <c r="BK41" s="134" t="s">
        <v>11</v>
      </c>
      <c r="BL41" s="134" t="s">
        <v>11</v>
      </c>
      <c r="BM41" s="134">
        <v>2.6568555478510776</v>
      </c>
      <c r="BN41" s="134">
        <v>2.496944519776991</v>
      </c>
      <c r="BO41" s="27">
        <v>2.372871187661381</v>
      </c>
      <c r="BP41" s="134" t="s">
        <v>11</v>
      </c>
    </row>
    <row r="42" spans="1:68" ht="12.75">
      <c r="A42" s="84" t="s">
        <v>50</v>
      </c>
      <c r="B42" s="9"/>
      <c r="C42" s="9"/>
      <c r="D42" s="9"/>
      <c r="E42" s="9"/>
      <c r="F42" s="9"/>
      <c r="G42" s="9"/>
      <c r="H42" s="7"/>
      <c r="I42" s="7"/>
      <c r="J42" s="7"/>
      <c r="K42" s="7"/>
      <c r="L42" s="7"/>
      <c r="M42" s="7"/>
      <c r="N42" s="25"/>
      <c r="O42" s="25"/>
      <c r="P42" s="25"/>
      <c r="Q42" s="25"/>
      <c r="R42" s="25"/>
      <c r="S42" s="25"/>
      <c r="T42" s="25"/>
      <c r="U42" s="25"/>
      <c r="V42" s="25"/>
      <c r="W42" s="25"/>
      <c r="X42" s="43"/>
      <c r="Y42" s="43"/>
      <c r="Z42" s="44"/>
      <c r="AA42" s="44">
        <v>1.3885052773854862</v>
      </c>
      <c r="AB42" s="33">
        <v>2.1337315771166</v>
      </c>
      <c r="AC42" s="135">
        <v>2.683998939548462</v>
      </c>
      <c r="AD42" s="135">
        <v>2.6594374348719882</v>
      </c>
      <c r="AE42" s="123">
        <v>3.206678673582597</v>
      </c>
      <c r="AF42" s="123">
        <v>3.6188891561933643</v>
      </c>
      <c r="AG42" s="123">
        <v>3.2904433667331086</v>
      </c>
      <c r="AH42" s="123">
        <v>3.5801813350868494</v>
      </c>
      <c r="AJ42" s="252"/>
      <c r="AK42" s="7"/>
      <c r="AL42" s="7"/>
      <c r="AM42" s="7"/>
      <c r="AN42" s="7"/>
      <c r="AO42" s="7"/>
      <c r="AP42" s="25"/>
      <c r="AQ42" s="25"/>
      <c r="AR42" s="25"/>
      <c r="AS42" s="25"/>
      <c r="AT42" s="25"/>
      <c r="AU42" s="25"/>
      <c r="AV42" s="25"/>
      <c r="AW42" s="25"/>
      <c r="AX42" s="25"/>
      <c r="AY42" s="25"/>
      <c r="AZ42" s="25"/>
      <c r="BA42" s="25"/>
      <c r="BB42" s="7"/>
      <c r="BC42" s="7"/>
      <c r="BD42" s="9"/>
      <c r="BE42" s="9"/>
      <c r="BF42" s="27"/>
      <c r="BG42" s="52"/>
      <c r="BH42" s="9"/>
      <c r="BI42" s="53">
        <v>1.65</v>
      </c>
      <c r="BJ42" s="33">
        <v>2.539135272542407</v>
      </c>
      <c r="BK42" s="135">
        <v>3.19395606406144</v>
      </c>
      <c r="BL42" s="135">
        <v>3.1647303764923254</v>
      </c>
      <c r="BM42" s="130">
        <v>3.815947924353169</v>
      </c>
      <c r="BN42" s="130">
        <v>4.306478704934409</v>
      </c>
      <c r="BO42" s="27">
        <v>3.915624649280639</v>
      </c>
      <c r="BP42" s="27">
        <v>4.296217619457014</v>
      </c>
    </row>
    <row r="43" spans="1:68" ht="13.5" thickBot="1">
      <c r="A43" s="94" t="s">
        <v>51</v>
      </c>
      <c r="B43" s="102"/>
      <c r="C43" s="102"/>
      <c r="D43" s="102"/>
      <c r="E43" s="102"/>
      <c r="F43" s="102"/>
      <c r="G43" s="102"/>
      <c r="H43" s="8"/>
      <c r="I43" s="8"/>
      <c r="J43" s="8"/>
      <c r="K43" s="8"/>
      <c r="L43" s="8"/>
      <c r="M43" s="8"/>
      <c r="N43" s="26"/>
      <c r="O43" s="26"/>
      <c r="P43" s="26"/>
      <c r="Q43" s="26"/>
      <c r="R43" s="26"/>
      <c r="S43" s="26"/>
      <c r="T43" s="26"/>
      <c r="U43" s="26"/>
      <c r="V43" s="26"/>
      <c r="W43" s="26"/>
      <c r="X43" s="36"/>
      <c r="Y43" s="36"/>
      <c r="Z43" s="98"/>
      <c r="AA43" s="98" t="s">
        <v>11</v>
      </c>
      <c r="AB43" s="36" t="s">
        <v>11</v>
      </c>
      <c r="AC43" s="136" t="s">
        <v>11</v>
      </c>
      <c r="AD43" s="136" t="s">
        <v>11</v>
      </c>
      <c r="AE43" s="136">
        <v>3.9149169473966383</v>
      </c>
      <c r="AF43" s="136">
        <v>4.3874936209515125</v>
      </c>
      <c r="AG43" s="136">
        <v>4.131464009422023</v>
      </c>
      <c r="AH43" s="136">
        <v>4.749044536946431</v>
      </c>
      <c r="AJ43" s="253"/>
      <c r="AK43" s="8"/>
      <c r="AL43" s="8"/>
      <c r="AM43" s="8"/>
      <c r="AN43" s="8"/>
      <c r="AO43" s="8"/>
      <c r="AP43" s="26"/>
      <c r="AQ43" s="26"/>
      <c r="AR43" s="26"/>
      <c r="AS43" s="26"/>
      <c r="AT43" s="26"/>
      <c r="AU43" s="26"/>
      <c r="AV43" s="26"/>
      <c r="AW43" s="26"/>
      <c r="AX43" s="26"/>
      <c r="AY43" s="26"/>
      <c r="AZ43" s="26"/>
      <c r="BA43" s="26"/>
      <c r="BB43" s="8"/>
      <c r="BC43" s="8"/>
      <c r="BD43" s="102"/>
      <c r="BE43" s="102"/>
      <c r="BF43" s="36"/>
      <c r="BG43" s="38"/>
      <c r="BH43" s="102"/>
      <c r="BI43" s="98" t="s">
        <v>11</v>
      </c>
      <c r="BJ43" s="36" t="s">
        <v>11</v>
      </c>
      <c r="BK43" s="136" t="s">
        <v>11</v>
      </c>
      <c r="BL43" s="136" t="s">
        <v>11</v>
      </c>
      <c r="BM43" s="136">
        <v>4.96906636197605</v>
      </c>
      <c r="BN43" s="136">
        <v>5.56846520763861</v>
      </c>
      <c r="BO43" s="136">
        <v>5.357124545290778</v>
      </c>
      <c r="BP43" s="136">
        <v>6.162563497045687</v>
      </c>
    </row>
    <row r="44" spans="1:68" s="48" customFormat="1" ht="13.5" thickTop="1">
      <c r="A44" s="84" t="s">
        <v>111</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v>2.0340061551297004</v>
      </c>
      <c r="AB44" s="27">
        <v>2.422312542849575</v>
      </c>
      <c r="AC44" s="130">
        <v>2.806153615495879</v>
      </c>
      <c r="AD44" s="27">
        <v>2.9042012435047178</v>
      </c>
      <c r="AE44" s="27">
        <v>3.640730991670707</v>
      </c>
      <c r="AF44" s="27">
        <v>3.829633184348144</v>
      </c>
      <c r="AG44" s="27">
        <v>3.7467632458023106</v>
      </c>
      <c r="AH44" s="121" t="s">
        <v>11</v>
      </c>
      <c r="AI44" s="257"/>
      <c r="BI44" s="27">
        <v>2.56</v>
      </c>
      <c r="BJ44" s="27">
        <v>2.844524514218276</v>
      </c>
      <c r="BK44" s="130">
        <v>3.5363017189588795</v>
      </c>
      <c r="BL44" s="27">
        <v>3.873576241919528</v>
      </c>
      <c r="BM44" s="27">
        <v>4.583411533272244</v>
      </c>
      <c r="BN44" s="27">
        <v>4.840619183537383</v>
      </c>
      <c r="BO44" s="27">
        <v>4.780492860962459</v>
      </c>
      <c r="BP44" s="134" t="s">
        <v>11</v>
      </c>
    </row>
    <row r="45" spans="1:68" s="48" customFormat="1" ht="12.75">
      <c r="A45" s="90" t="s">
        <v>56</v>
      </c>
      <c r="B45" s="27"/>
      <c r="C45" s="27"/>
      <c r="D45" s="27"/>
      <c r="E45" s="27"/>
      <c r="F45" s="27"/>
      <c r="G45" s="27"/>
      <c r="H45" s="27"/>
      <c r="I45" s="27"/>
      <c r="J45" s="27"/>
      <c r="K45" s="27"/>
      <c r="L45" s="27"/>
      <c r="M45" s="42"/>
      <c r="AA45" s="27"/>
      <c r="AB45" s="82"/>
      <c r="AC45" s="130"/>
      <c r="AD45" s="130"/>
      <c r="AE45" s="180"/>
      <c r="AF45" s="180"/>
      <c r="AG45" s="180"/>
      <c r="AH45" s="121" t="s">
        <v>11</v>
      </c>
      <c r="AI45" s="257"/>
      <c r="BI45" s="27"/>
      <c r="BJ45" s="82"/>
      <c r="BK45" s="130"/>
      <c r="BL45" s="130"/>
      <c r="BM45" s="113"/>
      <c r="BN45" s="113"/>
      <c r="BO45" s="113"/>
      <c r="BP45" s="134" t="s">
        <v>11</v>
      </c>
    </row>
    <row r="46" spans="1:68" s="48" customFormat="1" ht="12.75">
      <c r="A46" s="84" t="s">
        <v>112</v>
      </c>
      <c r="B46" s="43"/>
      <c r="C46" s="43"/>
      <c r="D46" s="43"/>
      <c r="E46" s="43"/>
      <c r="F46" s="96"/>
      <c r="G46" s="96"/>
      <c r="H46" s="96"/>
      <c r="I46" s="96"/>
      <c r="J46" s="96"/>
      <c r="K46" s="96"/>
      <c r="L46" s="96"/>
      <c r="M46" s="96"/>
      <c r="N46" s="96"/>
      <c r="O46" s="96"/>
      <c r="P46" s="96"/>
      <c r="Q46" s="96"/>
      <c r="R46" s="96"/>
      <c r="S46" s="96"/>
      <c r="T46" s="96"/>
      <c r="U46" s="96"/>
      <c r="V46" s="96"/>
      <c r="W46" s="96"/>
      <c r="X46" s="96"/>
      <c r="Y46" s="96"/>
      <c r="Z46" s="96"/>
      <c r="AA46" s="96">
        <v>-6.991998362300202</v>
      </c>
      <c r="AB46" s="96">
        <f>(AB22-AB44)/AB44*100</f>
        <v>-15.92580792219971</v>
      </c>
      <c r="AC46" s="96">
        <f>(AC22-AC44)/AC44*100</f>
        <v>-6.314266422102762</v>
      </c>
      <c r="AD46" s="96">
        <f>(AD22-AD44)/AD44*100</f>
        <v>-7.5477291387765915</v>
      </c>
      <c r="AE46" s="96">
        <f>(AE22-AE44)/AE44*100</f>
        <v>-12.173140302995288</v>
      </c>
      <c r="AF46" s="96">
        <f>(AF22-AF44)/AF44*100</f>
        <v>-5.704997680746079</v>
      </c>
      <c r="AG46" s="96">
        <v>-7.01474922646282</v>
      </c>
      <c r="AH46" s="121" t="s">
        <v>11</v>
      </c>
      <c r="AI46" s="257"/>
      <c r="BI46" s="96">
        <v>-22.2</v>
      </c>
      <c r="BJ46" s="96">
        <f>(BJ22-BJ44)/BJ44*100</f>
        <v>-24.825161839476724</v>
      </c>
      <c r="BK46" s="96">
        <f>(BK22-BK44)/BK44*100</f>
        <v>-21.940656669626822</v>
      </c>
      <c r="BL46" s="96">
        <f>(BL22-BL44)/BL44*100</f>
        <v>-27.21841977730282</v>
      </c>
      <c r="BM46" s="96">
        <f>(BM22-BM44)/BM44*100</f>
        <v>-26.74852180242621</v>
      </c>
      <c r="BN46" s="96">
        <f>(BN22-BN44)/BN44*100</f>
        <v>-21.668899034748513</v>
      </c>
      <c r="BO46" s="96">
        <v>-23.477890117306746</v>
      </c>
      <c r="BP46" s="134" t="s">
        <v>11</v>
      </c>
    </row>
    <row r="47" spans="1:68" s="82" customFormat="1" ht="13.5" thickBot="1">
      <c r="A47" s="94" t="s">
        <v>113</v>
      </c>
      <c r="B47" s="37"/>
      <c r="C47" s="37"/>
      <c r="D47" s="37"/>
      <c r="E47" s="37"/>
      <c r="F47" s="37"/>
      <c r="G47" s="37"/>
      <c r="H47" s="37"/>
      <c r="I47" s="37"/>
      <c r="J47" s="37"/>
      <c r="K47" s="37"/>
      <c r="L47" s="94"/>
      <c r="M47" s="94"/>
      <c r="N47" s="94"/>
      <c r="O47" s="94"/>
      <c r="P47" s="94"/>
      <c r="Q47" s="94"/>
      <c r="R47" s="94"/>
      <c r="S47" s="94"/>
      <c r="T47" s="94"/>
      <c r="U47" s="94"/>
      <c r="V47" s="94"/>
      <c r="W47" s="94"/>
      <c r="X47" s="94"/>
      <c r="Y47" s="94"/>
      <c r="Z47" s="94"/>
      <c r="AA47" s="37">
        <v>8</v>
      </c>
      <c r="AB47" s="37">
        <v>5</v>
      </c>
      <c r="AC47" s="145">
        <v>6</v>
      </c>
      <c r="AD47" s="145">
        <v>7</v>
      </c>
      <c r="AE47" s="184">
        <v>7</v>
      </c>
      <c r="AF47" s="184">
        <v>9</v>
      </c>
      <c r="AG47" s="184">
        <v>10</v>
      </c>
      <c r="AH47" s="262" t="s">
        <v>11</v>
      </c>
      <c r="AI47" s="257"/>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37">
        <v>7</v>
      </c>
      <c r="BJ47" s="37">
        <v>5</v>
      </c>
      <c r="BK47" s="145">
        <v>6</v>
      </c>
      <c r="BL47" s="145">
        <v>5</v>
      </c>
      <c r="BM47" s="146">
        <v>6</v>
      </c>
      <c r="BN47" s="146">
        <v>5</v>
      </c>
      <c r="BO47" s="146">
        <v>6</v>
      </c>
      <c r="BP47" s="136" t="s">
        <v>11</v>
      </c>
    </row>
    <row r="48" spans="24:36" ht="13.5" thickTop="1">
      <c r="X48" s="48"/>
      <c r="Y48" s="48"/>
      <c r="Z48" s="48"/>
      <c r="AJ48" s="5"/>
    </row>
    <row r="49" ht="12.75">
      <c r="AJ49" s="5"/>
    </row>
    <row r="50" ht="12.75">
      <c r="AJ50" s="5"/>
    </row>
    <row r="51" ht="12.75">
      <c r="AJ51" s="5"/>
    </row>
    <row r="52" ht="12.75">
      <c r="AJ52" s="5"/>
    </row>
    <row r="53" ht="12.75">
      <c r="AJ53" s="5"/>
    </row>
    <row r="54" ht="12.75">
      <c r="AJ54" s="5"/>
    </row>
    <row r="55" ht="12.75">
      <c r="AJ55" s="5"/>
    </row>
    <row r="56" ht="12.75">
      <c r="AJ56" s="5"/>
    </row>
    <row r="57" ht="12.75">
      <c r="AJ57" s="5"/>
    </row>
    <row r="58" ht="12.75">
      <c r="AJ58" s="5"/>
    </row>
    <row r="59" ht="12.75">
      <c r="AJ59" s="5"/>
    </row>
    <row r="60" ht="12.75">
      <c r="AJ60" s="5"/>
    </row>
    <row r="61" ht="12.75">
      <c r="AJ61" s="5"/>
    </row>
    <row r="62" ht="12.75">
      <c r="AJ62" s="5"/>
    </row>
    <row r="63" ht="12.75">
      <c r="AJ63" s="5"/>
    </row>
    <row r="64" ht="12.75">
      <c r="AJ64" s="5"/>
    </row>
    <row r="65" ht="12.75">
      <c r="AJ65" s="5"/>
    </row>
    <row r="66" ht="12.75">
      <c r="AJ66" s="5"/>
    </row>
    <row r="67" spans="24:36" ht="14.25" customHeight="1">
      <c r="X67" s="5"/>
      <c r="Y67" s="5"/>
      <c r="AJ67" s="5"/>
    </row>
    <row r="68" spans="24:36" ht="12.75">
      <c r="X68" s="5"/>
      <c r="Y68" s="5"/>
      <c r="AJ68" s="5"/>
    </row>
    <row r="69" spans="2:57" ht="12.75">
      <c r="B69" s="5"/>
      <c r="C69" s="5"/>
      <c r="D69" s="5"/>
      <c r="E69" s="5"/>
      <c r="F69" s="5"/>
      <c r="G69" s="5"/>
      <c r="H69" s="9"/>
      <c r="I69" s="9"/>
      <c r="J69" s="9"/>
      <c r="K69" s="9"/>
      <c r="L69" s="9"/>
      <c r="M69" s="9"/>
      <c r="N69" s="9"/>
      <c r="O69" s="9"/>
      <c r="P69" s="9"/>
      <c r="Q69" s="9"/>
      <c r="R69" s="9"/>
      <c r="S69" s="9"/>
      <c r="T69" s="9"/>
      <c r="U69" s="9"/>
      <c r="V69" s="9"/>
      <c r="W69" s="9"/>
      <c r="X69" s="34"/>
      <c r="Y69" s="34"/>
      <c r="Z69" s="9"/>
      <c r="AJ69" s="34"/>
      <c r="AK69" s="9"/>
      <c r="AL69" s="9"/>
      <c r="AM69" s="9"/>
      <c r="AN69" s="9"/>
      <c r="AO69" s="9"/>
      <c r="AP69" s="9"/>
      <c r="AQ69" s="9"/>
      <c r="AR69" s="9"/>
      <c r="AS69" s="9"/>
      <c r="AT69" s="9"/>
      <c r="AU69" s="9"/>
      <c r="AV69" s="9"/>
      <c r="AW69" s="9"/>
      <c r="AX69" s="9"/>
      <c r="AY69" s="9"/>
      <c r="AZ69" s="9"/>
      <c r="BA69" s="9"/>
      <c r="BB69" s="9"/>
      <c r="BC69" s="9"/>
      <c r="BD69" s="9"/>
      <c r="BE69" s="9"/>
    </row>
  </sheetData>
  <sheetProtection/>
  <mergeCells count="4">
    <mergeCell ref="B4:AH4"/>
    <mergeCell ref="B5:AH5"/>
    <mergeCell ref="AJ5:BP5"/>
    <mergeCell ref="AJ4:BP4"/>
  </mergeCells>
  <printOptions/>
  <pageMargins left="0.7874015748031497" right="0.7874015748031497" top="0.7874015748031497" bottom="0.7874015748031497" header="0.5118110236220472" footer="0.5118110236220472"/>
  <pageSetup fitToHeight="1" fitToWidth="1" horizontalDpi="300" verticalDpi="300" orientation="portrait" paperSize="9" scale="27" r:id="rId2"/>
  <headerFooter alignWithMargins="0">
    <oddFooter>&amp;C64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73"/>
  <sheetViews>
    <sheetView showGridLines="0" zoomScale="75" zoomScaleNormal="75" zoomScalePageLayoutView="0" workbookViewId="0" topLeftCell="A1">
      <selection activeCell="W20" sqref="W20"/>
    </sheetView>
  </sheetViews>
  <sheetFormatPr defaultColWidth="9.140625" defaultRowHeight="12.75"/>
  <cols>
    <col min="1" max="1" width="17.28125" style="58" customWidth="1"/>
    <col min="2" max="6" width="11.00390625" style="56" customWidth="1"/>
    <col min="7" max="10" width="9.8515625" style="56" customWidth="1"/>
    <col min="11" max="11" width="11.00390625" style="56" customWidth="1"/>
    <col min="12" max="14" width="11.00390625" style="57" customWidth="1"/>
    <col min="15" max="15" width="10.00390625" style="57" customWidth="1"/>
    <col min="16" max="19" width="10.421875" style="58" customWidth="1"/>
    <col min="20" max="20" width="14.57421875" style="58" bestFit="1" customWidth="1"/>
    <col min="21" max="16384" width="9.140625" style="58" customWidth="1"/>
  </cols>
  <sheetData>
    <row r="1" ht="15.75">
      <c r="A1" s="55" t="s">
        <v>31</v>
      </c>
    </row>
    <row r="2" ht="15.75">
      <c r="A2" s="55" t="s">
        <v>25</v>
      </c>
    </row>
    <row r="3" spans="1:19" ht="12.75">
      <c r="A3" s="59"/>
      <c r="B3" s="57"/>
      <c r="C3" s="57"/>
      <c r="D3" s="57"/>
      <c r="E3" s="57"/>
      <c r="F3" s="57"/>
      <c r="G3" s="57"/>
      <c r="H3" s="57"/>
      <c r="I3" s="57"/>
      <c r="J3" s="57"/>
      <c r="K3" s="57"/>
      <c r="L3" s="60"/>
      <c r="P3" s="61"/>
      <c r="Q3" s="61"/>
      <c r="R3" s="61"/>
      <c r="S3" s="61"/>
    </row>
    <row r="4" spans="2:20" ht="12.75">
      <c r="B4" s="60"/>
      <c r="C4" s="60"/>
      <c r="D4" s="60"/>
      <c r="E4" s="60"/>
      <c r="F4" s="60"/>
      <c r="G4" s="60"/>
      <c r="H4" s="60"/>
      <c r="I4" s="60"/>
      <c r="J4" s="60"/>
      <c r="K4" s="147"/>
      <c r="L4" s="147"/>
      <c r="M4" s="147"/>
      <c r="N4" s="147"/>
      <c r="O4" s="147"/>
      <c r="P4" s="147"/>
      <c r="Q4" s="60"/>
      <c r="R4" s="60"/>
      <c r="S4" s="60"/>
      <c r="T4" s="59"/>
    </row>
    <row r="5" spans="2:20" ht="12.75">
      <c r="B5" s="277" t="s">
        <v>26</v>
      </c>
      <c r="C5" s="278"/>
      <c r="D5" s="278"/>
      <c r="E5" s="278"/>
      <c r="F5" s="278"/>
      <c r="G5" s="278"/>
      <c r="H5" s="278"/>
      <c r="I5" s="278"/>
      <c r="J5" s="279"/>
      <c r="K5" s="277" t="s">
        <v>27</v>
      </c>
      <c r="L5" s="278"/>
      <c r="M5" s="278"/>
      <c r="N5" s="278"/>
      <c r="O5" s="278"/>
      <c r="P5" s="278"/>
      <c r="Q5" s="278"/>
      <c r="R5" s="278"/>
      <c r="S5" s="279"/>
      <c r="T5" s="148"/>
    </row>
    <row r="6" spans="2:20" ht="12.75">
      <c r="B6" s="62" t="s">
        <v>35</v>
      </c>
      <c r="C6" s="104" t="s">
        <v>39</v>
      </c>
      <c r="D6" s="104" t="s">
        <v>60</v>
      </c>
      <c r="E6" s="104" t="s">
        <v>63</v>
      </c>
      <c r="F6" s="104" t="s">
        <v>75</v>
      </c>
      <c r="G6" s="104" t="s">
        <v>102</v>
      </c>
      <c r="H6" s="104" t="s">
        <v>117</v>
      </c>
      <c r="I6" s="104" t="s">
        <v>131</v>
      </c>
      <c r="J6" s="63" t="s">
        <v>141</v>
      </c>
      <c r="K6" s="62" t="s">
        <v>35</v>
      </c>
      <c r="L6" s="104" t="s">
        <v>39</v>
      </c>
      <c r="M6" s="104" t="s">
        <v>60</v>
      </c>
      <c r="N6" s="104" t="s">
        <v>63</v>
      </c>
      <c r="O6" s="104" t="s">
        <v>75</v>
      </c>
      <c r="P6" s="104" t="s">
        <v>102</v>
      </c>
      <c r="Q6" s="104" t="s">
        <v>117</v>
      </c>
      <c r="R6" s="104" t="s">
        <v>131</v>
      </c>
      <c r="S6" s="63" t="s">
        <v>141</v>
      </c>
      <c r="T6" s="148"/>
    </row>
    <row r="7" spans="1:20" ht="12.75">
      <c r="A7" s="234" t="s">
        <v>0</v>
      </c>
      <c r="B7" s="264"/>
      <c r="C7" s="236"/>
      <c r="D7" s="236"/>
      <c r="E7" s="236"/>
      <c r="F7" s="236"/>
      <c r="G7" s="236"/>
      <c r="H7" s="236"/>
      <c r="I7" s="236"/>
      <c r="J7" s="237"/>
      <c r="K7" s="236"/>
      <c r="N7" s="65"/>
      <c r="O7" s="65"/>
      <c r="S7" s="199"/>
      <c r="T7" s="148"/>
    </row>
    <row r="8" spans="1:22" ht="12.75">
      <c r="A8" s="158" t="s">
        <v>1</v>
      </c>
      <c r="B8" s="265">
        <v>0.3313868014756114</v>
      </c>
      <c r="C8" s="106">
        <v>0.003177972624332681</v>
      </c>
      <c r="D8" s="106">
        <v>0.07435766612832495</v>
      </c>
      <c r="E8" s="106">
        <v>0.07602523420887357</v>
      </c>
      <c r="F8" s="106">
        <v>0.10694614809959561</v>
      </c>
      <c r="G8" s="106">
        <v>0.028244823161104132</v>
      </c>
      <c r="H8" s="106">
        <v>0.08021394351240445</v>
      </c>
      <c r="I8" s="106">
        <v>-0.05318660541915244</v>
      </c>
      <c r="J8" s="238">
        <v>0.10075269402293766</v>
      </c>
      <c r="K8" s="67">
        <v>0.2989535288270378</v>
      </c>
      <c r="L8" s="67">
        <v>0.05687079119546653</v>
      </c>
      <c r="M8" s="67">
        <v>0.06315787187116009</v>
      </c>
      <c r="N8" s="67">
        <v>0.06525431983552163</v>
      </c>
      <c r="O8" s="67">
        <v>0.0927231508102083</v>
      </c>
      <c r="P8" s="67">
        <v>0.024807176961018612</v>
      </c>
      <c r="Q8" s="67">
        <v>0.07068750054675593</v>
      </c>
      <c r="R8" s="67">
        <v>-0.04728707280805828</v>
      </c>
      <c r="S8" s="67">
        <v>0.08902231082180637</v>
      </c>
      <c r="T8" s="190"/>
      <c r="U8" s="191"/>
      <c r="V8" s="191"/>
    </row>
    <row r="9" spans="1:22" ht="12.75">
      <c r="A9" s="158" t="s">
        <v>2</v>
      </c>
      <c r="B9" s="68" t="s">
        <v>11</v>
      </c>
      <c r="C9" s="69" t="s">
        <v>11</v>
      </c>
      <c r="D9" s="69" t="s">
        <v>11</v>
      </c>
      <c r="E9" s="69" t="s">
        <v>11</v>
      </c>
      <c r="F9" s="69" t="s">
        <v>11</v>
      </c>
      <c r="G9" s="69" t="s">
        <v>11</v>
      </c>
      <c r="H9" s="69">
        <v>-0.1494216576311504</v>
      </c>
      <c r="I9" s="69">
        <v>0.0003267981121294946</v>
      </c>
      <c r="J9" s="238">
        <v>0.15879422000773397</v>
      </c>
      <c r="K9" s="69" t="s">
        <v>11</v>
      </c>
      <c r="L9" s="69" t="s">
        <v>11</v>
      </c>
      <c r="M9" s="69" t="s">
        <v>11</v>
      </c>
      <c r="N9" s="69" t="s">
        <v>11</v>
      </c>
      <c r="O9" s="69" t="s">
        <v>11</v>
      </c>
      <c r="P9" s="69" t="s">
        <v>11</v>
      </c>
      <c r="Q9" s="69">
        <v>-0.14658013178102247</v>
      </c>
      <c r="R9" s="69">
        <v>0.010613594532509634</v>
      </c>
      <c r="S9" s="67">
        <v>0.14883075353791692</v>
      </c>
      <c r="T9" s="190"/>
      <c r="U9" s="191"/>
      <c r="V9" s="191"/>
    </row>
    <row r="10" spans="1:22" ht="12.75">
      <c r="A10" s="158" t="s">
        <v>3</v>
      </c>
      <c r="B10" s="265">
        <v>0.07298001737619461</v>
      </c>
      <c r="C10" s="106">
        <v>0.13491902834008096</v>
      </c>
      <c r="D10" s="106">
        <v>0.34361901364487646</v>
      </c>
      <c r="E10" s="69" t="s">
        <v>11</v>
      </c>
      <c r="F10" s="69" t="s">
        <v>11</v>
      </c>
      <c r="G10" s="69" t="s">
        <v>11</v>
      </c>
      <c r="H10" s="69" t="s">
        <v>11</v>
      </c>
      <c r="I10" s="69">
        <v>0.15395642314347988</v>
      </c>
      <c r="J10" s="239" t="s">
        <v>11</v>
      </c>
      <c r="K10" s="67">
        <v>0.037044213493042134</v>
      </c>
      <c r="L10" s="67">
        <v>0.07079017546243607</v>
      </c>
      <c r="M10" s="67">
        <v>0.1913951367554544</v>
      </c>
      <c r="N10" s="69" t="s">
        <v>11</v>
      </c>
      <c r="O10" s="69" t="s">
        <v>11</v>
      </c>
      <c r="P10" s="69" t="s">
        <v>11</v>
      </c>
      <c r="Q10" s="69" t="s">
        <v>11</v>
      </c>
      <c r="R10" s="69">
        <v>0.14261674432438395</v>
      </c>
      <c r="S10" s="69" t="s">
        <v>11</v>
      </c>
      <c r="T10" s="190"/>
      <c r="U10" s="191"/>
      <c r="V10" s="191"/>
    </row>
    <row r="11" spans="1:22" ht="12.75">
      <c r="A11" s="235" t="s">
        <v>4</v>
      </c>
      <c r="B11" s="265">
        <v>0.03756319191143518</v>
      </c>
      <c r="C11" s="106">
        <v>-0.025181941532009366</v>
      </c>
      <c r="D11" s="106">
        <v>0.11822317265290375</v>
      </c>
      <c r="E11" s="106">
        <v>0.18913990365830236</v>
      </c>
      <c r="F11" s="106">
        <v>-0.0028603527965811756</v>
      </c>
      <c r="G11" s="106">
        <v>0.287777937848116</v>
      </c>
      <c r="H11" s="106">
        <v>-0.04449750066503432</v>
      </c>
      <c r="I11" s="106">
        <v>0.10134960190065549</v>
      </c>
      <c r="J11" s="238">
        <v>0.15478759679586657</v>
      </c>
      <c r="K11" s="67">
        <v>0.03871691760965104</v>
      </c>
      <c r="L11" s="67">
        <v>-0.02238678310975054</v>
      </c>
      <c r="M11" s="67">
        <v>0.10497589412756085</v>
      </c>
      <c r="N11" s="67">
        <v>0.1699568307722848</v>
      </c>
      <c r="O11" s="67">
        <v>-0.0026123891113046713</v>
      </c>
      <c r="P11" s="67">
        <v>0.27171249432391836</v>
      </c>
      <c r="Q11" s="67">
        <v>-0.04114320740264202</v>
      </c>
      <c r="R11" s="67">
        <v>0.09786333703303218</v>
      </c>
      <c r="S11" s="67">
        <v>0.38636437390657163</v>
      </c>
      <c r="T11" s="190"/>
      <c r="U11" s="191"/>
      <c r="V11" s="191"/>
    </row>
    <row r="12" spans="1:22" ht="12.75">
      <c r="A12" s="158" t="s">
        <v>5</v>
      </c>
      <c r="B12" s="265">
        <v>0.022770777398334073</v>
      </c>
      <c r="C12" s="106">
        <v>-0.04950937548143441</v>
      </c>
      <c r="D12" s="106">
        <v>0.08333854889657408</v>
      </c>
      <c r="E12" s="106">
        <v>0.18178794156110112</v>
      </c>
      <c r="F12" s="106">
        <v>0.017811255566921026</v>
      </c>
      <c r="G12" s="106">
        <v>0.09800483779706366</v>
      </c>
      <c r="H12" s="106">
        <v>-0.027577509016415078</v>
      </c>
      <c r="I12" s="106">
        <v>0.0506430827550549</v>
      </c>
      <c r="J12" s="238">
        <v>0.07938535093415289</v>
      </c>
      <c r="K12" s="67">
        <v>0.022277126855689052</v>
      </c>
      <c r="L12" s="67">
        <v>-0.05078585027552641</v>
      </c>
      <c r="M12" s="67">
        <v>0.08487904744298148</v>
      </c>
      <c r="N12" s="67">
        <v>0.1852647088889007</v>
      </c>
      <c r="O12" s="67">
        <v>0.01809866100273776</v>
      </c>
      <c r="P12" s="67">
        <v>0.09754960644685715</v>
      </c>
      <c r="Q12" s="67">
        <v>-0.030232476082819707</v>
      </c>
      <c r="R12" s="67">
        <v>0.0688356987813977</v>
      </c>
      <c r="S12" s="67">
        <v>0.08434239447676742</v>
      </c>
      <c r="T12" s="190"/>
      <c r="U12" s="191"/>
      <c r="V12" s="191"/>
    </row>
    <row r="13" spans="1:22" ht="12.75">
      <c r="A13" s="158" t="s">
        <v>6</v>
      </c>
      <c r="B13" s="68" t="s">
        <v>11</v>
      </c>
      <c r="C13" s="69" t="s">
        <v>11</v>
      </c>
      <c r="D13" s="69" t="s">
        <v>11</v>
      </c>
      <c r="E13" s="69">
        <v>0.20903346755426017</v>
      </c>
      <c r="F13" s="69">
        <v>0.0037029153134346205</v>
      </c>
      <c r="G13" s="69">
        <v>0.10088281422719503</v>
      </c>
      <c r="H13" s="69">
        <v>-0.018369992535773448</v>
      </c>
      <c r="I13" s="69">
        <v>-0.09828242588410714</v>
      </c>
      <c r="J13" s="239">
        <v>0.05180564952903216</v>
      </c>
      <c r="K13" s="69" t="s">
        <v>11</v>
      </c>
      <c r="L13" s="69" t="s">
        <v>11</v>
      </c>
      <c r="M13" s="69" t="s">
        <v>11</v>
      </c>
      <c r="N13" s="69">
        <v>0.18407166443798714</v>
      </c>
      <c r="O13" s="69">
        <v>0.029277648906842167</v>
      </c>
      <c r="P13" s="69">
        <v>0.09074241283414718</v>
      </c>
      <c r="Q13" s="69">
        <v>-0.016677118107865648</v>
      </c>
      <c r="R13" s="69">
        <v>-0.08907167120249548</v>
      </c>
      <c r="S13" s="69">
        <v>0.046475820291216545</v>
      </c>
      <c r="T13" s="190"/>
      <c r="U13" s="191"/>
      <c r="V13" s="191"/>
    </row>
    <row r="14" spans="1:22" ht="12.75">
      <c r="A14" s="158" t="s">
        <v>7</v>
      </c>
      <c r="B14" s="265">
        <v>0.0738255033557047</v>
      </c>
      <c r="C14" s="106">
        <v>-0.0125</v>
      </c>
      <c r="D14" s="106">
        <v>0.4074367088607595</v>
      </c>
      <c r="E14" s="69" t="s">
        <v>11</v>
      </c>
      <c r="F14" s="69" t="s">
        <v>11</v>
      </c>
      <c r="G14" s="106">
        <v>0.13749011568067523</v>
      </c>
      <c r="H14" s="106">
        <v>-0.09710273374945151</v>
      </c>
      <c r="I14" s="106">
        <v>0.07823356608266412</v>
      </c>
      <c r="J14" s="238">
        <v>0.04935178617457423</v>
      </c>
      <c r="K14" s="67">
        <v>0.07817549092716887</v>
      </c>
      <c r="L14" s="67">
        <v>-0.01729106628242075</v>
      </c>
      <c r="M14" s="67">
        <v>0.4183870967741936</v>
      </c>
      <c r="N14" s="69" t="s">
        <v>11</v>
      </c>
      <c r="O14" s="69" t="s">
        <v>11</v>
      </c>
      <c r="P14" s="67">
        <v>0.1374901152565389</v>
      </c>
      <c r="Q14" s="67">
        <v>-0.0971070772780888</v>
      </c>
      <c r="R14" s="67">
        <v>0.0921009783859254</v>
      </c>
      <c r="S14" s="67">
        <v>0.10293808132389422</v>
      </c>
      <c r="T14" s="190"/>
      <c r="U14" s="191"/>
      <c r="V14" s="191"/>
    </row>
    <row r="15" spans="1:22" ht="12.75">
      <c r="A15" s="158" t="s">
        <v>8</v>
      </c>
      <c r="B15" s="265">
        <v>0.10653889515219846</v>
      </c>
      <c r="C15" s="106">
        <v>0.029697656647987705</v>
      </c>
      <c r="D15" s="106">
        <v>0.1539623207184102</v>
      </c>
      <c r="E15" s="106">
        <v>0.3803215414524111</v>
      </c>
      <c r="F15" s="106">
        <v>0.09813330842325763</v>
      </c>
      <c r="G15" s="106">
        <v>-0.11880400817650959</v>
      </c>
      <c r="H15" s="106">
        <v>0.0351426916512632</v>
      </c>
      <c r="I15" s="106">
        <v>-0.15145736432067808</v>
      </c>
      <c r="J15" s="238">
        <v>0.026296983210160933</v>
      </c>
      <c r="K15" s="67">
        <v>0.11623246492985981</v>
      </c>
      <c r="L15" s="67">
        <v>0.029693222621184866</v>
      </c>
      <c r="M15" s="67">
        <v>0.15397096928653287</v>
      </c>
      <c r="N15" s="67">
        <v>0.3803198560816104</v>
      </c>
      <c r="O15" s="67">
        <v>0.09813376792372686</v>
      </c>
      <c r="P15" s="67">
        <v>-0.11880412867411663</v>
      </c>
      <c r="Q15" s="67">
        <v>0.03514270469165076</v>
      </c>
      <c r="R15" s="67">
        <v>-0.1139977809945872</v>
      </c>
      <c r="S15" s="67">
        <v>0.039278006274483</v>
      </c>
      <c r="T15" s="190"/>
      <c r="U15" s="191"/>
      <c r="V15" s="191"/>
    </row>
    <row r="16" spans="1:22" ht="12.75">
      <c r="A16" s="158" t="s">
        <v>9</v>
      </c>
      <c r="B16" s="265" t="s">
        <v>11</v>
      </c>
      <c r="C16" s="106" t="s">
        <v>11</v>
      </c>
      <c r="D16" s="106">
        <v>0.09894435652974123</v>
      </c>
      <c r="E16" s="106">
        <v>0.16542433353299327</v>
      </c>
      <c r="F16" s="69">
        <v>0.008655572385727475</v>
      </c>
      <c r="G16" s="69">
        <v>0.11209546557678662</v>
      </c>
      <c r="H16" s="69">
        <v>-0.0598239396714126</v>
      </c>
      <c r="I16" s="69">
        <v>0.018469858845851665</v>
      </c>
      <c r="J16" s="239" t="s">
        <v>11</v>
      </c>
      <c r="K16" s="67" t="s">
        <v>11</v>
      </c>
      <c r="L16" s="67" t="s">
        <v>11</v>
      </c>
      <c r="M16" s="67">
        <v>0.057971031148418936</v>
      </c>
      <c r="N16" s="67">
        <v>0.126245095601662</v>
      </c>
      <c r="O16" s="69">
        <v>-0.006224668137479174</v>
      </c>
      <c r="P16" s="69">
        <v>0.0627990498411974</v>
      </c>
      <c r="Q16" s="69">
        <v>-0.032732952385065794</v>
      </c>
      <c r="R16" s="69">
        <v>0.08270719827044642</v>
      </c>
      <c r="S16" s="69" t="s">
        <v>11</v>
      </c>
      <c r="T16" s="190"/>
      <c r="U16" s="191"/>
      <c r="V16" s="191"/>
    </row>
    <row r="17" spans="1:22" ht="12.75">
      <c r="A17" s="158" t="s">
        <v>10</v>
      </c>
      <c r="B17" s="265">
        <v>0.04748122366733847</v>
      </c>
      <c r="C17" s="106">
        <v>-0.023398971704382487</v>
      </c>
      <c r="D17" s="106">
        <v>0.2987966478045983</v>
      </c>
      <c r="E17" s="106">
        <v>0.15838963319143332</v>
      </c>
      <c r="F17" s="69" t="s">
        <v>11</v>
      </c>
      <c r="G17" s="69" t="s">
        <v>11</v>
      </c>
      <c r="H17" s="69">
        <v>-0.14147657548402887</v>
      </c>
      <c r="I17" s="69">
        <v>-0.007476012137151178</v>
      </c>
      <c r="J17" s="238">
        <v>0.21386819023018777</v>
      </c>
      <c r="K17" s="67">
        <v>0.04752523157749205</v>
      </c>
      <c r="L17" s="67">
        <v>-0.023393935394463244</v>
      </c>
      <c r="M17" s="67">
        <v>0.29877018717480913</v>
      </c>
      <c r="N17" s="67">
        <v>0.15839859911155632</v>
      </c>
      <c r="O17" s="69" t="s">
        <v>11</v>
      </c>
      <c r="P17" s="69" t="s">
        <v>11</v>
      </c>
      <c r="Q17" s="69">
        <v>-0.13832130848227217</v>
      </c>
      <c r="R17" s="69">
        <v>-0.007279747144308272</v>
      </c>
      <c r="S17" s="67">
        <v>0.20828302012244926</v>
      </c>
      <c r="T17" s="190"/>
      <c r="U17" s="191"/>
      <c r="V17" s="191"/>
    </row>
    <row r="18" spans="1:22" ht="12.75">
      <c r="A18" s="158" t="s">
        <v>12</v>
      </c>
      <c r="B18" s="265">
        <v>0.11368338094768991</v>
      </c>
      <c r="C18" s="106">
        <v>0.02842105263157898</v>
      </c>
      <c r="D18" s="106">
        <v>0.20641419310815423</v>
      </c>
      <c r="E18" s="106">
        <v>0.1427376165293349</v>
      </c>
      <c r="F18" s="106">
        <v>0.05834190827259462</v>
      </c>
      <c r="G18" s="106">
        <v>0.037197002174555335</v>
      </c>
      <c r="H18" s="106">
        <v>-0.023792788192123996</v>
      </c>
      <c r="I18" s="106">
        <v>-0.14327989821704915</v>
      </c>
      <c r="J18" s="238">
        <v>0.09917982372042876</v>
      </c>
      <c r="K18" s="67">
        <v>0.09928042720768653</v>
      </c>
      <c r="L18" s="67">
        <v>0.030544187320176545</v>
      </c>
      <c r="M18" s="67">
        <v>0.17267998551270647</v>
      </c>
      <c r="N18" s="67">
        <v>0.11284436717570288</v>
      </c>
      <c r="O18" s="67">
        <v>0.04993135300425069</v>
      </c>
      <c r="P18" s="67">
        <v>0.12655723297026777</v>
      </c>
      <c r="Q18" s="67">
        <v>-0.013281069323291077</v>
      </c>
      <c r="R18" s="67">
        <v>-0.0966939596010391</v>
      </c>
      <c r="S18" s="67">
        <v>0.07079541835399711</v>
      </c>
      <c r="T18" s="190"/>
      <c r="U18" s="191"/>
      <c r="V18" s="191"/>
    </row>
    <row r="19" spans="1:22" ht="12.75">
      <c r="A19" s="158" t="s">
        <v>13</v>
      </c>
      <c r="B19" s="265">
        <v>0.01712015724559998</v>
      </c>
      <c r="C19" s="106">
        <v>0.04152931155576135</v>
      </c>
      <c r="D19" s="106">
        <v>0.05982932102883717</v>
      </c>
      <c r="E19" s="106">
        <v>0.04635618973315032</v>
      </c>
      <c r="F19" s="106">
        <v>-0.03306869573381901</v>
      </c>
      <c r="G19" s="106">
        <v>-0.07050632154794874</v>
      </c>
      <c r="H19" s="106">
        <v>-0.05295181103716314</v>
      </c>
      <c r="I19" s="106">
        <v>0.02490917170324513</v>
      </c>
      <c r="J19" s="238">
        <v>0.07961421155860243</v>
      </c>
      <c r="K19" s="67">
        <v>0.017120895743841562</v>
      </c>
      <c r="L19" s="67">
        <v>0.04152849925282867</v>
      </c>
      <c r="M19" s="67">
        <v>0.059829331948676595</v>
      </c>
      <c r="N19" s="67">
        <v>0.04635619051763247</v>
      </c>
      <c r="O19" s="67">
        <v>-0.03306869071822839</v>
      </c>
      <c r="P19" s="67">
        <v>-0.07050632340527616</v>
      </c>
      <c r="Q19" s="67">
        <v>-0.05295181325998544</v>
      </c>
      <c r="R19" s="67">
        <v>0.029789684724826456</v>
      </c>
      <c r="S19" s="67">
        <v>0.13171844612051917</v>
      </c>
      <c r="T19" s="190"/>
      <c r="U19" s="191"/>
      <c r="V19" s="191"/>
    </row>
    <row r="20" spans="1:22" ht="12.75">
      <c r="A20" s="158" t="s">
        <v>14</v>
      </c>
      <c r="B20" s="265">
        <v>-0.0026676493883656988</v>
      </c>
      <c r="C20" s="106">
        <v>-0.015260060775522175</v>
      </c>
      <c r="D20" s="106">
        <v>0.06438316270525776</v>
      </c>
      <c r="E20" s="106">
        <v>0.09447100499228639</v>
      </c>
      <c r="F20" s="106">
        <v>0.05028306101482776</v>
      </c>
      <c r="G20" s="106">
        <v>0.10856926644252768</v>
      </c>
      <c r="H20" s="106">
        <v>-0.05110185521031859</v>
      </c>
      <c r="I20" s="106">
        <v>-0.03501661178527845</v>
      </c>
      <c r="J20" s="238">
        <v>0.14053959915965694</v>
      </c>
      <c r="K20" s="67">
        <v>-0.0026600789014491156</v>
      </c>
      <c r="L20" s="67">
        <v>-0.01524710580740234</v>
      </c>
      <c r="M20" s="67">
        <v>0.0643659959059131</v>
      </c>
      <c r="N20" s="67">
        <v>0.0944733708557245</v>
      </c>
      <c r="O20" s="67">
        <v>0.05028189329664601</v>
      </c>
      <c r="P20" s="67">
        <v>0.10856969924861999</v>
      </c>
      <c r="Q20" s="67">
        <v>-0.05110188822690526</v>
      </c>
      <c r="R20" s="67">
        <v>-0.026697702396758945</v>
      </c>
      <c r="S20" s="67">
        <v>0.1502879730764699</v>
      </c>
      <c r="T20" s="190"/>
      <c r="U20" s="191"/>
      <c r="V20" s="191"/>
    </row>
    <row r="21" spans="1:22" ht="12.75">
      <c r="A21" s="158" t="s">
        <v>15</v>
      </c>
      <c r="B21" s="68" t="s">
        <v>11</v>
      </c>
      <c r="C21" s="69" t="s">
        <v>11</v>
      </c>
      <c r="D21" s="69" t="s">
        <v>11</v>
      </c>
      <c r="E21" s="69" t="s">
        <v>11</v>
      </c>
      <c r="F21" s="69" t="s">
        <v>11</v>
      </c>
      <c r="G21" s="69">
        <v>0.13850464807468887</v>
      </c>
      <c r="H21" s="69">
        <v>0.02524025425480614</v>
      </c>
      <c r="I21" s="69">
        <v>0.038489532726137365</v>
      </c>
      <c r="J21" s="239">
        <v>0.013261016304943606</v>
      </c>
      <c r="K21" s="69" t="s">
        <v>11</v>
      </c>
      <c r="L21" s="69" t="s">
        <v>11</v>
      </c>
      <c r="M21" s="69" t="s">
        <v>11</v>
      </c>
      <c r="N21" s="69" t="s">
        <v>11</v>
      </c>
      <c r="O21" s="69" t="s">
        <v>11</v>
      </c>
      <c r="P21" s="69">
        <v>0.12089568806379807</v>
      </c>
      <c r="Q21" s="69">
        <v>0.02860268192463274</v>
      </c>
      <c r="R21" s="69">
        <v>0.027384543149090338</v>
      </c>
      <c r="S21" s="67">
        <v>0.048539829543263094</v>
      </c>
      <c r="T21" s="190"/>
      <c r="U21" s="191"/>
      <c r="V21" s="191"/>
    </row>
    <row r="22" spans="1:22" ht="12.75">
      <c r="A22" s="158" t="s">
        <v>16</v>
      </c>
      <c r="B22" s="265">
        <v>0.018375049662296326</v>
      </c>
      <c r="C22" s="106">
        <v>0.07300302350531551</v>
      </c>
      <c r="D22" s="106">
        <v>0.14729809571422078</v>
      </c>
      <c r="E22" s="106">
        <v>0.2908982820221967</v>
      </c>
      <c r="F22" s="106">
        <v>0.021314238573528713</v>
      </c>
      <c r="G22" s="106">
        <v>0.1908900186219739</v>
      </c>
      <c r="H22" s="106">
        <v>0.12935351514165724</v>
      </c>
      <c r="I22" s="106">
        <v>-0.033549592073467395</v>
      </c>
      <c r="J22" s="238">
        <v>0.14670487106017205</v>
      </c>
      <c r="K22" s="67">
        <v>0.018332308565482687</v>
      </c>
      <c r="L22" s="67">
        <v>0.0729659182744558</v>
      </c>
      <c r="M22" s="67">
        <v>0.147366416178966</v>
      </c>
      <c r="N22" s="67">
        <v>0.290898282319866</v>
      </c>
      <c r="O22" s="67">
        <v>0.02131423117381053</v>
      </c>
      <c r="P22" s="67">
        <v>0.19089002394253804</v>
      </c>
      <c r="Q22" s="67">
        <v>0.1293534996713394</v>
      </c>
      <c r="R22" s="67">
        <v>-0.03354958315248911</v>
      </c>
      <c r="S22" s="67">
        <v>0.14670487106017185</v>
      </c>
      <c r="T22" s="190"/>
      <c r="U22" s="191"/>
      <c r="V22" s="191"/>
    </row>
    <row r="23" spans="1:22" ht="12.75">
      <c r="A23" s="158"/>
      <c r="B23" s="266"/>
      <c r="C23" s="66"/>
      <c r="D23" s="57"/>
      <c r="E23" s="57"/>
      <c r="F23" s="57"/>
      <c r="G23" s="106"/>
      <c r="H23" s="106"/>
      <c r="I23" s="106"/>
      <c r="J23" s="238"/>
      <c r="K23" s="69"/>
      <c r="L23" s="69"/>
      <c r="N23" s="67"/>
      <c r="O23" s="67"/>
      <c r="P23" s="67"/>
      <c r="Q23" s="67"/>
      <c r="R23" s="67"/>
      <c r="S23" s="67"/>
      <c r="T23" s="190"/>
      <c r="U23" s="191"/>
      <c r="V23" s="191"/>
    </row>
    <row r="24" spans="1:22" ht="12.75">
      <c r="A24" s="70" t="s">
        <v>105</v>
      </c>
      <c r="B24" s="68" t="s">
        <v>11</v>
      </c>
      <c r="C24" s="69" t="s">
        <v>11</v>
      </c>
      <c r="D24" s="69" t="s">
        <v>11</v>
      </c>
      <c r="E24" s="69" t="s">
        <v>11</v>
      </c>
      <c r="F24" s="69" t="s">
        <v>11</v>
      </c>
      <c r="G24" s="69" t="s">
        <v>11</v>
      </c>
      <c r="H24" s="69">
        <v>0.10019929909971848</v>
      </c>
      <c r="I24" s="69" t="s">
        <v>11</v>
      </c>
      <c r="J24" s="239" t="s">
        <v>11</v>
      </c>
      <c r="K24" s="69" t="s">
        <v>11</v>
      </c>
      <c r="L24" s="69" t="s">
        <v>11</v>
      </c>
      <c r="M24" s="69" t="s">
        <v>11</v>
      </c>
      <c r="N24" s="69" t="s">
        <v>11</v>
      </c>
      <c r="O24" s="69" t="s">
        <v>11</v>
      </c>
      <c r="P24" s="69" t="s">
        <v>11</v>
      </c>
      <c r="Q24" s="69">
        <v>0.10020141095890403</v>
      </c>
      <c r="R24" s="69">
        <v>-0.02900241067939946</v>
      </c>
      <c r="S24" s="69" t="s">
        <v>11</v>
      </c>
      <c r="T24" s="190"/>
      <c r="U24" s="191"/>
      <c r="V24" s="191"/>
    </row>
    <row r="25" spans="1:22" ht="12.75">
      <c r="A25" s="82" t="s">
        <v>42</v>
      </c>
      <c r="B25" s="68" t="s">
        <v>11</v>
      </c>
      <c r="C25" s="69" t="s">
        <v>11</v>
      </c>
      <c r="D25" s="69" t="s">
        <v>11</v>
      </c>
      <c r="E25" s="69" t="s">
        <v>11</v>
      </c>
      <c r="F25" s="69" t="s">
        <v>11</v>
      </c>
      <c r="G25" s="69" t="s">
        <v>11</v>
      </c>
      <c r="H25" s="69" t="s">
        <v>11</v>
      </c>
      <c r="I25" s="69" t="s">
        <v>11</v>
      </c>
      <c r="J25" s="239" t="s">
        <v>11</v>
      </c>
      <c r="K25" s="69" t="s">
        <v>11</v>
      </c>
      <c r="L25" s="69" t="s">
        <v>11</v>
      </c>
      <c r="M25" s="69" t="s">
        <v>11</v>
      </c>
      <c r="N25" s="69" t="s">
        <v>11</v>
      </c>
      <c r="O25" s="69" t="s">
        <v>11</v>
      </c>
      <c r="P25" s="69" t="s">
        <v>11</v>
      </c>
      <c r="Q25" s="69" t="s">
        <v>11</v>
      </c>
      <c r="R25" s="69" t="s">
        <v>11</v>
      </c>
      <c r="S25" s="69" t="s">
        <v>11</v>
      </c>
      <c r="T25" s="190"/>
      <c r="U25" s="191"/>
      <c r="V25" s="191"/>
    </row>
    <row r="26" spans="1:22" ht="12.75">
      <c r="A26" s="82" t="s">
        <v>43</v>
      </c>
      <c r="B26" s="68" t="s">
        <v>11</v>
      </c>
      <c r="C26" s="69" t="s">
        <v>11</v>
      </c>
      <c r="D26" s="106">
        <v>0.14181866243721913</v>
      </c>
      <c r="E26" s="106">
        <v>0.19417331951157127</v>
      </c>
      <c r="F26" s="106">
        <v>-0.0454555703366327</v>
      </c>
      <c r="G26" s="106">
        <v>0.23715601747962672</v>
      </c>
      <c r="H26" s="106">
        <v>0.07097852028639609</v>
      </c>
      <c r="I26" s="106">
        <v>-0.02839060480456381</v>
      </c>
      <c r="J26" s="238">
        <v>0.11996330275229357</v>
      </c>
      <c r="K26" s="69" t="s">
        <v>11</v>
      </c>
      <c r="L26" s="69" t="s">
        <v>11</v>
      </c>
      <c r="M26" s="67">
        <v>0.1346578366445916</v>
      </c>
      <c r="N26" s="67">
        <v>0.19416915557969047</v>
      </c>
      <c r="O26" s="67">
        <v>-0.04545497607882138</v>
      </c>
      <c r="P26" s="67">
        <v>0.23715473862858155</v>
      </c>
      <c r="Q26" s="67">
        <v>0.07098161281006324</v>
      </c>
      <c r="R26" s="67">
        <v>-0.020224719101123594</v>
      </c>
      <c r="S26" s="67">
        <v>0.11996177370030588</v>
      </c>
      <c r="T26" s="190"/>
      <c r="U26" s="191"/>
      <c r="V26" s="191"/>
    </row>
    <row r="27" spans="1:22" ht="12.75">
      <c r="A27" s="82" t="s">
        <v>44</v>
      </c>
      <c r="B27" s="68" t="s">
        <v>11</v>
      </c>
      <c r="C27" s="69" t="s">
        <v>11</v>
      </c>
      <c r="D27" s="69" t="s">
        <v>11</v>
      </c>
      <c r="E27" s="69" t="s">
        <v>11</v>
      </c>
      <c r="F27" s="69" t="s">
        <v>11</v>
      </c>
      <c r="G27" s="69" t="s">
        <v>11</v>
      </c>
      <c r="H27" s="69">
        <v>0.06252493408953405</v>
      </c>
      <c r="I27" s="69">
        <v>-0.020145599569871966</v>
      </c>
      <c r="J27" s="239" t="s">
        <v>11</v>
      </c>
      <c r="K27" s="69" t="s">
        <v>11</v>
      </c>
      <c r="L27" s="69" t="s">
        <v>11</v>
      </c>
      <c r="M27" s="69" t="s">
        <v>11</v>
      </c>
      <c r="N27" s="69" t="s">
        <v>11</v>
      </c>
      <c r="O27" s="69" t="s">
        <v>11</v>
      </c>
      <c r="P27" s="69" t="s">
        <v>11</v>
      </c>
      <c r="Q27" s="69">
        <v>0.06392082264008797</v>
      </c>
      <c r="R27" s="69">
        <v>0.024273056746091832</v>
      </c>
      <c r="S27" s="69" t="s">
        <v>11</v>
      </c>
      <c r="T27" s="190"/>
      <c r="U27" s="191"/>
      <c r="V27" s="191"/>
    </row>
    <row r="28" spans="1:22" ht="12.75">
      <c r="A28" s="84" t="s">
        <v>45</v>
      </c>
      <c r="B28" s="68" t="s">
        <v>11</v>
      </c>
      <c r="C28" s="69" t="s">
        <v>11</v>
      </c>
      <c r="D28" s="106">
        <v>0.07490725663761548</v>
      </c>
      <c r="E28" s="106">
        <v>0.26544240016836557</v>
      </c>
      <c r="F28" s="106">
        <v>0.7495819141016842</v>
      </c>
      <c r="G28" s="106">
        <v>0.14292857902941972</v>
      </c>
      <c r="H28" s="106">
        <v>0.09892917363543635</v>
      </c>
      <c r="I28" s="106">
        <v>-0.09277113170855816</v>
      </c>
      <c r="J28" s="239">
        <v>0.10852891986110494</v>
      </c>
      <c r="K28" s="69" t="s">
        <v>11</v>
      </c>
      <c r="L28" s="69" t="s">
        <v>11</v>
      </c>
      <c r="M28" s="67">
        <v>0.07490631165268762</v>
      </c>
      <c r="N28" s="67">
        <v>0.28378214482678976</v>
      </c>
      <c r="O28" s="67">
        <v>0.7995699680678248</v>
      </c>
      <c r="P28" s="67">
        <v>0.1429285800882273</v>
      </c>
      <c r="Q28" s="67">
        <v>0.12182353131730818</v>
      </c>
      <c r="R28" s="67">
        <v>-0.07425625756275037</v>
      </c>
      <c r="S28" s="69">
        <v>0.10852892077539347</v>
      </c>
      <c r="T28" s="190"/>
      <c r="U28" s="191"/>
      <c r="V28" s="191"/>
    </row>
    <row r="29" spans="1:22" ht="12.75">
      <c r="A29" s="84" t="s">
        <v>46</v>
      </c>
      <c r="B29" s="68" t="s">
        <v>11</v>
      </c>
      <c r="C29" s="69" t="s">
        <v>11</v>
      </c>
      <c r="D29" s="69" t="s">
        <v>11</v>
      </c>
      <c r="E29" s="69" t="s">
        <v>11</v>
      </c>
      <c r="F29" s="69" t="s">
        <v>11</v>
      </c>
      <c r="G29" s="69" t="s">
        <v>11</v>
      </c>
      <c r="H29" s="69" t="s">
        <v>11</v>
      </c>
      <c r="I29" s="69" t="s">
        <v>11</v>
      </c>
      <c r="J29" s="239" t="s">
        <v>11</v>
      </c>
      <c r="K29" s="69" t="s">
        <v>11</v>
      </c>
      <c r="L29" s="69" t="s">
        <v>11</v>
      </c>
      <c r="M29" s="69" t="s">
        <v>11</v>
      </c>
      <c r="N29" s="69" t="s">
        <v>11</v>
      </c>
      <c r="O29" s="69" t="s">
        <v>11</v>
      </c>
      <c r="P29" s="69" t="s">
        <v>11</v>
      </c>
      <c r="Q29" s="69" t="s">
        <v>11</v>
      </c>
      <c r="R29" s="69" t="s">
        <v>11</v>
      </c>
      <c r="S29" s="69" t="s">
        <v>11</v>
      </c>
      <c r="T29" s="190"/>
      <c r="U29" s="191"/>
      <c r="V29" s="191"/>
    </row>
    <row r="30" spans="1:22" ht="12.75">
      <c r="A30" s="84" t="s">
        <v>47</v>
      </c>
      <c r="B30" s="68" t="s">
        <v>11</v>
      </c>
      <c r="C30" s="69" t="s">
        <v>11</v>
      </c>
      <c r="D30" s="69" t="s">
        <v>11</v>
      </c>
      <c r="E30" s="69" t="s">
        <v>11</v>
      </c>
      <c r="F30" s="69" t="s">
        <v>11</v>
      </c>
      <c r="G30" s="69" t="s">
        <v>11</v>
      </c>
      <c r="H30" s="69">
        <v>0.1686553116956719</v>
      </c>
      <c r="I30" s="69" t="s">
        <v>11</v>
      </c>
      <c r="J30" s="239" t="s">
        <v>11</v>
      </c>
      <c r="K30" s="69" t="s">
        <v>11</v>
      </c>
      <c r="L30" s="69" t="s">
        <v>11</v>
      </c>
      <c r="M30" s="69" t="s">
        <v>11</v>
      </c>
      <c r="N30" s="69" t="s">
        <v>11</v>
      </c>
      <c r="O30" s="69" t="s">
        <v>11</v>
      </c>
      <c r="P30" s="69" t="s">
        <v>11</v>
      </c>
      <c r="Q30" s="69">
        <v>0.18845972407601558</v>
      </c>
      <c r="R30" s="69">
        <v>-0.0004932293708117142</v>
      </c>
      <c r="S30" s="69" t="s">
        <v>11</v>
      </c>
      <c r="T30" s="190"/>
      <c r="U30" s="191"/>
      <c r="V30" s="191"/>
    </row>
    <row r="31" spans="1:22" ht="12.75">
      <c r="A31" s="84" t="s">
        <v>48</v>
      </c>
      <c r="B31" s="68" t="s">
        <v>11</v>
      </c>
      <c r="C31" s="69" t="s">
        <v>11</v>
      </c>
      <c r="D31" s="69" t="s">
        <v>11</v>
      </c>
      <c r="E31" s="69" t="s">
        <v>11</v>
      </c>
      <c r="F31" s="69" t="s">
        <v>11</v>
      </c>
      <c r="G31" s="69" t="s">
        <v>11</v>
      </c>
      <c r="H31" s="69" t="s">
        <v>11</v>
      </c>
      <c r="I31" s="69" t="s">
        <v>11</v>
      </c>
      <c r="J31" s="239" t="s">
        <v>11</v>
      </c>
      <c r="K31" s="69" t="s">
        <v>11</v>
      </c>
      <c r="L31" s="69" t="s">
        <v>11</v>
      </c>
      <c r="M31" s="69" t="s">
        <v>11</v>
      </c>
      <c r="N31" s="69" t="s">
        <v>11</v>
      </c>
      <c r="O31" s="69" t="s">
        <v>11</v>
      </c>
      <c r="P31" s="69" t="s">
        <v>11</v>
      </c>
      <c r="Q31" s="69" t="s">
        <v>11</v>
      </c>
      <c r="R31" s="69" t="s">
        <v>11</v>
      </c>
      <c r="S31" s="69" t="s">
        <v>11</v>
      </c>
      <c r="T31" s="190"/>
      <c r="U31" s="191"/>
      <c r="V31" s="191"/>
    </row>
    <row r="32" spans="1:22" ht="12.75">
      <c r="A32" s="84" t="s">
        <v>49</v>
      </c>
      <c r="B32" s="68" t="s">
        <v>11</v>
      </c>
      <c r="C32" s="69" t="s">
        <v>11</v>
      </c>
      <c r="D32" s="106">
        <v>0.06254352092169407</v>
      </c>
      <c r="E32" s="106">
        <v>0.20027459845963758</v>
      </c>
      <c r="F32" s="106">
        <v>0.10651568570079872</v>
      </c>
      <c r="G32" s="106">
        <v>0.18146703353250745</v>
      </c>
      <c r="H32" s="106">
        <v>0.111875441107713</v>
      </c>
      <c r="I32" s="106">
        <v>-0.06832120143006093</v>
      </c>
      <c r="J32" s="238">
        <v>0.057241873887202234</v>
      </c>
      <c r="K32" s="69" t="s">
        <v>11</v>
      </c>
      <c r="L32" s="69" t="s">
        <v>11</v>
      </c>
      <c r="M32" s="67">
        <v>0.06253937897959344</v>
      </c>
      <c r="N32" s="67">
        <v>0.20027376226914953</v>
      </c>
      <c r="O32" s="67">
        <v>0.10651568543922404</v>
      </c>
      <c r="P32" s="67">
        <v>0.18146703504251172</v>
      </c>
      <c r="Q32" s="67">
        <v>0.11187543969465337</v>
      </c>
      <c r="R32" s="67">
        <v>-0.06832088010668948</v>
      </c>
      <c r="S32" s="67">
        <v>0.06590741946411063</v>
      </c>
      <c r="T32" s="190"/>
      <c r="U32" s="191"/>
      <c r="V32" s="191"/>
    </row>
    <row r="33" spans="1:22" ht="12.75">
      <c r="A33" s="84" t="s">
        <v>106</v>
      </c>
      <c r="B33" s="68" t="s">
        <v>11</v>
      </c>
      <c r="C33" s="69" t="s">
        <v>11</v>
      </c>
      <c r="D33" s="69" t="s">
        <v>11</v>
      </c>
      <c r="E33" s="69" t="s">
        <v>11</v>
      </c>
      <c r="F33" s="69" t="s">
        <v>11</v>
      </c>
      <c r="G33" s="69" t="s">
        <v>11</v>
      </c>
      <c r="H33" s="69">
        <v>-0.1534082455919241</v>
      </c>
      <c r="I33" s="69" t="s">
        <v>11</v>
      </c>
      <c r="J33" s="239" t="s">
        <v>11</v>
      </c>
      <c r="K33" s="69" t="s">
        <v>11</v>
      </c>
      <c r="L33" s="69" t="s">
        <v>11</v>
      </c>
      <c r="M33" s="69" t="s">
        <v>11</v>
      </c>
      <c r="N33" s="69" t="s">
        <v>11</v>
      </c>
      <c r="O33" s="69" t="s">
        <v>11</v>
      </c>
      <c r="P33" s="69" t="s">
        <v>11</v>
      </c>
      <c r="Q33" s="69">
        <v>-0.03357778033781253</v>
      </c>
      <c r="R33" s="69">
        <v>-0.01983535958980104</v>
      </c>
      <c r="S33" s="69" t="s">
        <v>11</v>
      </c>
      <c r="T33" s="190"/>
      <c r="U33" s="191"/>
      <c r="V33" s="191"/>
    </row>
    <row r="34" spans="1:22" ht="12.75">
      <c r="A34" s="84" t="s">
        <v>50</v>
      </c>
      <c r="B34" s="68" t="s">
        <v>11</v>
      </c>
      <c r="C34" s="69" t="s">
        <v>11</v>
      </c>
      <c r="D34" s="106">
        <v>0.14774755854247612</v>
      </c>
      <c r="E34" s="106">
        <v>0.26191118136930497</v>
      </c>
      <c r="F34" s="106">
        <v>-0.012375656768048195</v>
      </c>
      <c r="G34" s="106">
        <v>0.03508871653276986</v>
      </c>
      <c r="H34" s="106">
        <v>0.008405369489072691</v>
      </c>
      <c r="I34" s="106">
        <v>-0.054046032246410775</v>
      </c>
      <c r="J34" s="238">
        <v>0.07488682201640341</v>
      </c>
      <c r="K34" s="69" t="s">
        <v>11</v>
      </c>
      <c r="L34" s="69" t="s">
        <v>11</v>
      </c>
      <c r="M34" s="67">
        <v>0.14778503353335692</v>
      </c>
      <c r="N34" s="67">
        <v>0.2619127610064818</v>
      </c>
      <c r="O34" s="67">
        <v>-0.012374883288441857</v>
      </c>
      <c r="P34" s="67">
        <v>0.035088854596290076</v>
      </c>
      <c r="Q34" s="67">
        <v>0.008405432092134962</v>
      </c>
      <c r="R34" s="67">
        <v>-0.05404688042882992</v>
      </c>
      <c r="S34" s="67">
        <v>0.08392030735473324</v>
      </c>
      <c r="T34" s="190"/>
      <c r="U34" s="191"/>
      <c r="V34" s="191"/>
    </row>
    <row r="35" spans="1:22" ht="12.75">
      <c r="A35" s="84" t="s">
        <v>51</v>
      </c>
      <c r="B35" s="68" t="s">
        <v>11</v>
      </c>
      <c r="C35" s="69" t="s">
        <v>11</v>
      </c>
      <c r="D35" s="69" t="s">
        <v>11</v>
      </c>
      <c r="E35" s="69" t="s">
        <v>11</v>
      </c>
      <c r="F35" s="69" t="s">
        <v>11</v>
      </c>
      <c r="G35" s="69" t="s">
        <v>11</v>
      </c>
      <c r="H35" s="69">
        <v>0.0014038497078484263</v>
      </c>
      <c r="I35" s="69">
        <v>-0.02033342239653841</v>
      </c>
      <c r="J35" s="239">
        <v>0.13557141386799235</v>
      </c>
      <c r="K35" s="69" t="s">
        <v>11</v>
      </c>
      <c r="L35" s="69" t="s">
        <v>11</v>
      </c>
      <c r="M35" s="69" t="s">
        <v>11</v>
      </c>
      <c r="N35" s="69" t="s">
        <v>11</v>
      </c>
      <c r="O35" s="69" t="s">
        <v>11</v>
      </c>
      <c r="P35" s="69" t="s">
        <v>11</v>
      </c>
      <c r="Q35" s="69">
        <v>0.0013272276499774061</v>
      </c>
      <c r="R35" s="69">
        <v>0.0008916100607872291</v>
      </c>
      <c r="S35" s="69">
        <v>0.13642779344017425</v>
      </c>
      <c r="T35" s="190"/>
      <c r="U35" s="191"/>
      <c r="V35" s="191"/>
    </row>
    <row r="36" spans="2:22" ht="12.75">
      <c r="B36" s="68"/>
      <c r="C36" s="69"/>
      <c r="D36" s="57"/>
      <c r="E36" s="57"/>
      <c r="F36" s="57"/>
      <c r="G36" s="57"/>
      <c r="H36" s="57"/>
      <c r="I36" s="57"/>
      <c r="J36" s="267"/>
      <c r="K36" s="69"/>
      <c r="L36" s="69"/>
      <c r="N36" s="67"/>
      <c r="O36" s="67"/>
      <c r="P36" s="69"/>
      <c r="Q36" s="69"/>
      <c r="R36" s="69"/>
      <c r="S36" s="69"/>
      <c r="T36" s="192"/>
      <c r="U36" s="191"/>
      <c r="V36" s="191"/>
    </row>
    <row r="37" spans="1:22" ht="12.75">
      <c r="A37" s="64" t="s">
        <v>17</v>
      </c>
      <c r="B37" s="68"/>
      <c r="C37" s="69"/>
      <c r="D37" s="57"/>
      <c r="E37" s="57"/>
      <c r="F37" s="57"/>
      <c r="G37" s="57"/>
      <c r="H37" s="57"/>
      <c r="I37" s="57"/>
      <c r="J37" s="267"/>
      <c r="K37" s="69"/>
      <c r="L37" s="69"/>
      <c r="N37" s="67"/>
      <c r="O37" s="67"/>
      <c r="P37" s="69"/>
      <c r="Q37" s="69"/>
      <c r="R37" s="69"/>
      <c r="S37" s="69"/>
      <c r="T37" s="192"/>
      <c r="U37" s="191"/>
      <c r="V37" s="191"/>
    </row>
    <row r="38" spans="1:22" ht="12.75">
      <c r="A38" s="58" t="s">
        <v>20</v>
      </c>
      <c r="B38" s="68" t="s">
        <v>11</v>
      </c>
      <c r="C38" s="69" t="s">
        <v>11</v>
      </c>
      <c r="D38" s="69" t="s">
        <v>11</v>
      </c>
      <c r="E38" s="69">
        <v>0.08113308688797037</v>
      </c>
      <c r="F38" s="69">
        <v>-0.04923563670997308</v>
      </c>
      <c r="G38" s="69">
        <v>0.04807254470524028</v>
      </c>
      <c r="H38" s="69">
        <v>-0.15770858019907033</v>
      </c>
      <c r="I38" s="69">
        <v>-0.02291529630745394</v>
      </c>
      <c r="J38" s="239">
        <v>-0.03793669535661952</v>
      </c>
      <c r="K38" s="69">
        <v>0.2834083982847433</v>
      </c>
      <c r="L38" s="69">
        <v>-0.011841344890990263</v>
      </c>
      <c r="M38" s="69">
        <v>0.10700918679823056</v>
      </c>
      <c r="N38" s="69">
        <v>0.0710290503834751</v>
      </c>
      <c r="O38" s="69">
        <v>-0.04923563093777909</v>
      </c>
      <c r="P38" s="69">
        <v>0.03818504875033651</v>
      </c>
      <c r="Q38" s="69">
        <v>-0.15770856118244223</v>
      </c>
      <c r="R38" s="69">
        <v>-0.022915289759270877</v>
      </c>
      <c r="S38" s="69">
        <v>-0.03793670403179846</v>
      </c>
      <c r="T38" s="192"/>
      <c r="U38" s="191"/>
      <c r="V38" s="191"/>
    </row>
    <row r="39" spans="1:22" ht="12.75">
      <c r="A39" s="158" t="s">
        <v>18</v>
      </c>
      <c r="B39" s="68">
        <v>0.01769529231172718</v>
      </c>
      <c r="C39" s="69">
        <v>-0.007784254128989715</v>
      </c>
      <c r="D39" s="69">
        <v>-0.0022917207767405618</v>
      </c>
      <c r="E39" s="69">
        <v>0.05114619540867317</v>
      </c>
      <c r="F39" s="69">
        <v>0.010423495467727362</v>
      </c>
      <c r="G39" s="69" t="s">
        <v>11</v>
      </c>
      <c r="H39" s="69" t="s">
        <v>11</v>
      </c>
      <c r="I39" s="69">
        <v>-0.015742812163393818</v>
      </c>
      <c r="J39" s="239" t="s">
        <v>11</v>
      </c>
      <c r="K39" s="69">
        <v>0.017690143328362266</v>
      </c>
      <c r="L39" s="69">
        <v>-0.007781764107154459</v>
      </c>
      <c r="M39" s="69">
        <v>-0.0022917257786411157</v>
      </c>
      <c r="N39" s="69">
        <v>0.0511463073295954</v>
      </c>
      <c r="O39" s="69">
        <v>0.010426638857162253</v>
      </c>
      <c r="P39" s="69" t="s">
        <v>11</v>
      </c>
      <c r="Q39" s="69" t="s">
        <v>11</v>
      </c>
      <c r="R39" s="69">
        <v>-0.01570391414141414</v>
      </c>
      <c r="S39" s="69" t="s">
        <v>11</v>
      </c>
      <c r="T39" s="192"/>
      <c r="U39" s="191"/>
      <c r="V39" s="191"/>
    </row>
    <row r="40" spans="1:22" s="59" customFormat="1" ht="12.75">
      <c r="A40" s="59" t="s">
        <v>21</v>
      </c>
      <c r="B40" s="105" t="s">
        <v>11</v>
      </c>
      <c r="C40" s="71" t="s">
        <v>11</v>
      </c>
      <c r="D40" s="71" t="s">
        <v>11</v>
      </c>
      <c r="E40" s="71" t="s">
        <v>11</v>
      </c>
      <c r="F40" s="71" t="s">
        <v>11</v>
      </c>
      <c r="G40" s="71" t="s">
        <v>11</v>
      </c>
      <c r="H40" s="71" t="s">
        <v>11</v>
      </c>
      <c r="I40" s="71" t="s">
        <v>11</v>
      </c>
      <c r="J40" s="240" t="s">
        <v>11</v>
      </c>
      <c r="K40" s="71">
        <v>0.20281167719852572</v>
      </c>
      <c r="L40" s="71">
        <v>0.12948148140040697</v>
      </c>
      <c r="M40" s="71">
        <v>0.1922514232057579</v>
      </c>
      <c r="N40" s="71">
        <v>0.07319269164855725</v>
      </c>
      <c r="O40" s="71">
        <v>-0.05206351464247197</v>
      </c>
      <c r="P40" s="71">
        <v>0.06550247797999587</v>
      </c>
      <c r="Q40" s="71">
        <v>-0.12702199863001812</v>
      </c>
      <c r="R40" s="71">
        <v>-0.07712838406485849</v>
      </c>
      <c r="S40" s="240">
        <v>-0.027370258823432657</v>
      </c>
      <c r="T40" s="193"/>
      <c r="U40" s="194"/>
      <c r="V40" s="194"/>
    </row>
    <row r="41" spans="2:22" s="59" customFormat="1" ht="12.75">
      <c r="B41" s="72"/>
      <c r="C41" s="72"/>
      <c r="D41" s="72"/>
      <c r="E41" s="72"/>
      <c r="F41" s="72"/>
      <c r="G41" s="72"/>
      <c r="H41" s="72"/>
      <c r="I41" s="72"/>
      <c r="J41" s="72"/>
      <c r="K41" s="72"/>
      <c r="L41" s="66"/>
      <c r="M41" s="67"/>
      <c r="N41" s="67"/>
      <c r="O41" s="67"/>
      <c r="P41" s="73"/>
      <c r="Q41" s="73"/>
      <c r="R41" s="73"/>
      <c r="S41" s="73"/>
      <c r="T41" s="194"/>
      <c r="U41" s="194"/>
      <c r="V41" s="194"/>
    </row>
    <row r="42" spans="1:22" s="59" customFormat="1" ht="12.75">
      <c r="A42" s="74"/>
      <c r="B42" s="57"/>
      <c r="C42" s="72"/>
      <c r="D42" s="57"/>
      <c r="E42" s="57"/>
      <c r="F42" s="57"/>
      <c r="G42" s="57"/>
      <c r="H42" s="57"/>
      <c r="I42" s="57"/>
      <c r="J42" s="57"/>
      <c r="K42" s="72"/>
      <c r="L42" s="57"/>
      <c r="M42" s="57"/>
      <c r="N42" s="57"/>
      <c r="O42" s="57"/>
      <c r="T42" s="194"/>
      <c r="U42" s="194"/>
      <c r="V42" s="194"/>
    </row>
    <row r="43" spans="2:22" s="59" customFormat="1" ht="12.75">
      <c r="B43" s="75"/>
      <c r="C43" s="75"/>
      <c r="D43" s="75"/>
      <c r="E43" s="75"/>
      <c r="F43" s="75"/>
      <c r="G43" s="75"/>
      <c r="H43" s="75"/>
      <c r="I43" s="75"/>
      <c r="J43" s="75"/>
      <c r="K43" s="75"/>
      <c r="L43" s="75"/>
      <c r="M43" s="75"/>
      <c r="N43" s="75"/>
      <c r="O43" s="75"/>
      <c r="P43" s="76"/>
      <c r="Q43" s="76"/>
      <c r="R43" s="76"/>
      <c r="S43" s="76"/>
      <c r="T43" s="194"/>
      <c r="U43" s="194"/>
      <c r="V43" s="194"/>
    </row>
    <row r="44" spans="2:19" s="59" customFormat="1" ht="12.75">
      <c r="B44" s="57"/>
      <c r="C44" s="57"/>
      <c r="D44" s="57"/>
      <c r="E44" s="57"/>
      <c r="F44" s="57"/>
      <c r="G44" s="57"/>
      <c r="H44" s="57"/>
      <c r="I44" s="57"/>
      <c r="J44" s="57"/>
      <c r="K44" s="57"/>
      <c r="L44" s="57"/>
      <c r="M44" s="77"/>
      <c r="N44" s="77"/>
      <c r="O44" s="77"/>
      <c r="P44" s="78"/>
      <c r="Q44" s="78"/>
      <c r="R44" s="78"/>
      <c r="S44" s="78"/>
    </row>
    <row r="45" spans="2:15" s="59" customFormat="1" ht="12.75">
      <c r="B45" s="57"/>
      <c r="C45" s="57"/>
      <c r="D45" s="57"/>
      <c r="E45" s="57"/>
      <c r="F45" s="57"/>
      <c r="G45" s="57"/>
      <c r="H45" s="57"/>
      <c r="I45" s="57"/>
      <c r="J45" s="57"/>
      <c r="K45" s="57"/>
      <c r="L45" s="57"/>
      <c r="M45" s="57"/>
      <c r="N45" s="57"/>
      <c r="O45" s="57"/>
    </row>
    <row r="49" spans="16:21" ht="12.75">
      <c r="P49" s="79"/>
      <c r="Q49" s="79"/>
      <c r="R49" s="79"/>
      <c r="S49" s="79"/>
      <c r="T49" s="79"/>
      <c r="U49" s="79"/>
    </row>
    <row r="67" spans="1:19" ht="12.75" hidden="1">
      <c r="A67" s="58" t="s">
        <v>5</v>
      </c>
      <c r="B67" s="80" t="e">
        <f>#REF!</f>
        <v>#REF!</v>
      </c>
      <c r="C67" s="80" t="e">
        <f>#REF!</f>
        <v>#REF!</v>
      </c>
      <c r="D67" s="80" t="e">
        <f>#REF!</f>
        <v>#REF!</v>
      </c>
      <c r="E67" s="80"/>
      <c r="F67" s="80"/>
      <c r="G67" s="80"/>
      <c r="H67" s="80"/>
      <c r="I67" s="80"/>
      <c r="J67" s="80"/>
      <c r="K67" s="80" t="e">
        <f>#REF!</f>
        <v>#REF!</v>
      </c>
      <c r="L67" s="72" t="e">
        <f>#REF!</f>
        <v>#REF!</v>
      </c>
      <c r="M67" s="72" t="e">
        <f>#REF!</f>
        <v>#REF!</v>
      </c>
      <c r="N67" s="72"/>
      <c r="O67" s="72"/>
      <c r="P67" s="81" t="e">
        <f>#REF!</f>
        <v>#REF!</v>
      </c>
      <c r="Q67" s="81"/>
      <c r="R67" s="81"/>
      <c r="S67" s="81"/>
    </row>
    <row r="68" spans="1:19" ht="12.75" hidden="1">
      <c r="A68" s="58" t="s">
        <v>6</v>
      </c>
      <c r="B68" s="80" t="e">
        <f>#REF!</f>
        <v>#REF!</v>
      </c>
      <c r="C68" s="80" t="e">
        <f>#REF!</f>
        <v>#REF!</v>
      </c>
      <c r="D68" s="80" t="e">
        <f>#REF!</f>
        <v>#REF!</v>
      </c>
      <c r="E68" s="80"/>
      <c r="F68" s="80"/>
      <c r="G68" s="80"/>
      <c r="H68" s="80"/>
      <c r="I68" s="80"/>
      <c r="J68" s="80"/>
      <c r="K68" s="80" t="e">
        <f>#REF!</f>
        <v>#REF!</v>
      </c>
      <c r="L68" s="72" t="e">
        <f>#REF!</f>
        <v>#REF!</v>
      </c>
      <c r="M68" s="72" t="e">
        <f>#REF!</f>
        <v>#REF!</v>
      </c>
      <c r="N68" s="72"/>
      <c r="O68" s="72"/>
      <c r="P68" s="81" t="e">
        <f>#REF!</f>
        <v>#REF!</v>
      </c>
      <c r="Q68" s="81"/>
      <c r="R68" s="81"/>
      <c r="S68" s="81"/>
    </row>
    <row r="69" spans="1:19" ht="12.75" hidden="1">
      <c r="A69" s="58" t="s">
        <v>9</v>
      </c>
      <c r="B69" s="80" t="e">
        <f>#REF!</f>
        <v>#REF!</v>
      </c>
      <c r="C69" s="80" t="e">
        <f>#REF!</f>
        <v>#REF!</v>
      </c>
      <c r="D69" s="80" t="e">
        <f>#REF!</f>
        <v>#REF!</v>
      </c>
      <c r="E69" s="80"/>
      <c r="F69" s="80"/>
      <c r="G69" s="80"/>
      <c r="H69" s="80"/>
      <c r="I69" s="80"/>
      <c r="J69" s="80"/>
      <c r="K69" s="80" t="e">
        <f>#REF!</f>
        <v>#REF!</v>
      </c>
      <c r="L69" s="72" t="e">
        <f>#REF!</f>
        <v>#REF!</v>
      </c>
      <c r="M69" s="72" t="e">
        <f>#REF!</f>
        <v>#REF!</v>
      </c>
      <c r="N69" s="72"/>
      <c r="O69" s="72"/>
      <c r="P69" s="81" t="e">
        <f>#REF!</f>
        <v>#REF!</v>
      </c>
      <c r="Q69" s="81"/>
      <c r="R69" s="81"/>
      <c r="S69" s="81"/>
    </row>
    <row r="70" spans="1:19" ht="12.75" hidden="1">
      <c r="A70" s="58" t="s">
        <v>16</v>
      </c>
      <c r="B70" s="80" t="e">
        <f>#REF!</f>
        <v>#REF!</v>
      </c>
      <c r="C70" s="80" t="e">
        <f>#REF!</f>
        <v>#REF!</v>
      </c>
      <c r="D70" s="80" t="e">
        <f>#REF!</f>
        <v>#REF!</v>
      </c>
      <c r="E70" s="80"/>
      <c r="F70" s="80"/>
      <c r="G70" s="80"/>
      <c r="H70" s="80"/>
      <c r="I70" s="80"/>
      <c r="J70" s="80"/>
      <c r="K70" s="80" t="e">
        <f>#REF!</f>
        <v>#REF!</v>
      </c>
      <c r="L70" s="72" t="e">
        <f>#REF!</f>
        <v>#REF!</v>
      </c>
      <c r="M70" s="72" t="e">
        <f>#REF!</f>
        <v>#REF!</v>
      </c>
      <c r="N70" s="72"/>
      <c r="O70" s="72"/>
      <c r="P70" s="81" t="e">
        <f>#REF!</f>
        <v>#REF!</v>
      </c>
      <c r="Q70" s="81"/>
      <c r="R70" s="81"/>
      <c r="S70" s="81"/>
    </row>
    <row r="71" spans="1:19" ht="12.75" hidden="1">
      <c r="A71" s="58" t="s">
        <v>20</v>
      </c>
      <c r="B71" s="80" t="e">
        <f>#REF!</f>
        <v>#REF!</v>
      </c>
      <c r="C71" s="80" t="e">
        <f>#REF!</f>
        <v>#REF!</v>
      </c>
      <c r="D71" s="80" t="e">
        <f>#REF!</f>
        <v>#REF!</v>
      </c>
      <c r="E71" s="80"/>
      <c r="F71" s="80"/>
      <c r="G71" s="80"/>
      <c r="H71" s="80"/>
      <c r="I71" s="80"/>
      <c r="J71" s="80"/>
      <c r="K71" s="80" t="e">
        <f>#REF!</f>
        <v>#REF!</v>
      </c>
      <c r="L71" s="72" t="e">
        <f>#REF!</f>
        <v>#REF!</v>
      </c>
      <c r="M71" s="72" t="e">
        <f>#REF!</f>
        <v>#REF!</v>
      </c>
      <c r="N71" s="72"/>
      <c r="O71" s="72"/>
      <c r="P71" s="81" t="e">
        <f>#REF!</f>
        <v>#REF!</v>
      </c>
      <c r="Q71" s="81"/>
      <c r="R71" s="81"/>
      <c r="S71" s="81"/>
    </row>
    <row r="72" spans="1:19" ht="12.75" hidden="1">
      <c r="A72" s="58" t="s">
        <v>18</v>
      </c>
      <c r="B72" s="80" t="e">
        <f>#REF!</f>
        <v>#REF!</v>
      </c>
      <c r="C72" s="80" t="e">
        <f>#REF!</f>
        <v>#REF!</v>
      </c>
      <c r="D72" s="80" t="e">
        <f>#REF!</f>
        <v>#REF!</v>
      </c>
      <c r="E72" s="80"/>
      <c r="F72" s="80"/>
      <c r="G72" s="80"/>
      <c r="H72" s="80"/>
      <c r="I72" s="80"/>
      <c r="J72" s="80"/>
      <c r="K72" s="80" t="e">
        <f>#REF!</f>
        <v>#REF!</v>
      </c>
      <c r="L72" s="72" t="e">
        <f>#REF!</f>
        <v>#REF!</v>
      </c>
      <c r="M72" s="72" t="e">
        <f>#REF!</f>
        <v>#REF!</v>
      </c>
      <c r="N72" s="72"/>
      <c r="O72" s="72"/>
      <c r="P72" s="81" t="e">
        <f>#REF!</f>
        <v>#REF!</v>
      </c>
      <c r="Q72" s="81"/>
      <c r="R72" s="81"/>
      <c r="S72" s="81"/>
    </row>
    <row r="73" spans="1:19" ht="12.75" hidden="1">
      <c r="A73" s="59" t="s">
        <v>21</v>
      </c>
      <c r="B73" s="80" t="e">
        <f>#REF!</f>
        <v>#REF!</v>
      </c>
      <c r="C73" s="80" t="e">
        <f>#REF!</f>
        <v>#REF!</v>
      </c>
      <c r="D73" s="80" t="e">
        <f>#REF!</f>
        <v>#REF!</v>
      </c>
      <c r="E73" s="80"/>
      <c r="F73" s="80"/>
      <c r="G73" s="80"/>
      <c r="H73" s="80"/>
      <c r="I73" s="80"/>
      <c r="J73" s="80"/>
      <c r="K73" s="80" t="e">
        <f>#REF!</f>
        <v>#REF!</v>
      </c>
      <c r="L73" s="72" t="e">
        <f>#REF!</f>
        <v>#REF!</v>
      </c>
      <c r="M73" s="72" t="e">
        <f>#REF!</f>
        <v>#REF!</v>
      </c>
      <c r="N73" s="72"/>
      <c r="O73" s="72"/>
      <c r="P73" s="81" t="e">
        <f>#REF!</f>
        <v>#REF!</v>
      </c>
      <c r="Q73" s="81"/>
      <c r="R73" s="81"/>
      <c r="S73" s="81"/>
    </row>
  </sheetData>
  <sheetProtection/>
  <mergeCells count="2">
    <mergeCell ref="B5:J5"/>
    <mergeCell ref="K5:S5"/>
  </mergeCells>
  <printOptions/>
  <pageMargins left="0.7874015748031497" right="0.7874015748031497" top="0.7874015748031497" bottom="0.7874015748031497" header="0.5118110236220472" footer="0.5118110236220472"/>
  <pageSetup fitToHeight="1" fitToWidth="1" horizontalDpi="300" verticalDpi="300" orientation="portrait" paperSize="9" scale="42" r:id="rId1"/>
  <headerFooter alignWithMargins="0">
    <oddFooter>&amp;C61</oddFooter>
  </headerFooter>
</worksheet>
</file>

<file path=xl/worksheets/sheet6.xml><?xml version="1.0" encoding="utf-8"?>
<worksheet xmlns="http://schemas.openxmlformats.org/spreadsheetml/2006/main" xmlns:r="http://schemas.openxmlformats.org/officeDocument/2006/relationships">
  <dimension ref="A2:AF15"/>
  <sheetViews>
    <sheetView zoomScalePageLayoutView="0" workbookViewId="0" topLeftCell="U1">
      <selection activeCell="AD38" sqref="AD38"/>
    </sheetView>
  </sheetViews>
  <sheetFormatPr defaultColWidth="9.140625" defaultRowHeight="12.75"/>
  <cols>
    <col min="1" max="1" width="15.28125" style="0" customWidth="1"/>
    <col min="3" max="3" width="5.7109375" style="0" customWidth="1"/>
    <col min="4" max="5" width="5.00390625" style="0" bestFit="1" customWidth="1"/>
    <col min="6" max="11" width="5.00390625" style="170" bestFit="1" customWidth="1"/>
    <col min="12" max="12" width="9.140625" style="170" customWidth="1"/>
    <col min="13" max="13" width="4.7109375" style="170" customWidth="1"/>
    <col min="14" max="16" width="5.00390625" style="170" bestFit="1" customWidth="1"/>
    <col min="17" max="17" width="6.421875" style="170" customWidth="1"/>
    <col min="18" max="18" width="6.00390625" style="0" customWidth="1"/>
    <col min="19" max="20" width="5.00390625" style="0" bestFit="1" customWidth="1"/>
    <col min="21" max="21" width="7.421875" style="0" customWidth="1"/>
    <col min="23" max="26" width="9.57421875" style="0" bestFit="1" customWidth="1"/>
  </cols>
  <sheetData>
    <row r="2" ht="12.75">
      <c r="W2" s="243"/>
    </row>
    <row r="3" ht="12.75">
      <c r="W3" s="244" t="s">
        <v>134</v>
      </c>
    </row>
    <row r="4" spans="1:23" ht="18">
      <c r="A4" s="151" t="s">
        <v>21</v>
      </c>
      <c r="B4" t="s">
        <v>64</v>
      </c>
      <c r="F4" s="149"/>
      <c r="G4" s="149"/>
      <c r="H4" s="149"/>
      <c r="I4" s="149"/>
      <c r="J4" s="149"/>
      <c r="K4" s="149"/>
      <c r="L4" s="149"/>
      <c r="M4" s="149"/>
      <c r="N4" s="149"/>
      <c r="O4" s="149"/>
      <c r="P4" s="149"/>
      <c r="Q4" s="149"/>
      <c r="W4" s="243"/>
    </row>
    <row r="5" spans="1:29" ht="16.5" thickBot="1">
      <c r="A5" s="10" t="s">
        <v>72</v>
      </c>
      <c r="F5" s="149"/>
      <c r="G5" s="149"/>
      <c r="H5" s="149"/>
      <c r="I5" s="149"/>
      <c r="J5" s="149"/>
      <c r="K5" s="149"/>
      <c r="L5" s="149"/>
      <c r="M5" s="149"/>
      <c r="N5" s="149"/>
      <c r="O5" s="149"/>
      <c r="P5" s="149"/>
      <c r="Q5" s="149"/>
      <c r="W5" s="245">
        <v>2005</v>
      </c>
      <c r="X5" s="154">
        <v>2006</v>
      </c>
      <c r="Y5" s="154">
        <v>2007</v>
      </c>
      <c r="Z5" s="154">
        <v>2008</v>
      </c>
      <c r="AA5" s="94">
        <v>2009</v>
      </c>
      <c r="AB5" s="2">
        <v>2010</v>
      </c>
      <c r="AC5" s="2">
        <v>2011</v>
      </c>
    </row>
    <row r="6" spans="4:29" ht="13.5" thickTop="1">
      <c r="D6" s="4">
        <v>2004</v>
      </c>
      <c r="E6" s="4">
        <v>2005</v>
      </c>
      <c r="F6" s="168">
        <v>2006</v>
      </c>
      <c r="G6" s="117">
        <v>2007</v>
      </c>
      <c r="H6" s="117">
        <v>2008</v>
      </c>
      <c r="I6" s="232">
        <v>2009</v>
      </c>
      <c r="J6" s="232">
        <v>2010</v>
      </c>
      <c r="K6" s="232">
        <v>2011</v>
      </c>
      <c r="L6" s="149"/>
      <c r="M6" s="149"/>
      <c r="N6" s="168">
        <v>2004</v>
      </c>
      <c r="O6" s="168">
        <v>2005</v>
      </c>
      <c r="P6" s="168">
        <v>2006</v>
      </c>
      <c r="Q6" s="117">
        <v>2007</v>
      </c>
      <c r="R6" s="117">
        <v>2008</v>
      </c>
      <c r="S6" s="232">
        <v>2009</v>
      </c>
      <c r="T6" s="4">
        <v>2010</v>
      </c>
      <c r="U6" s="4"/>
      <c r="W6" s="247">
        <f aca="true" t="shared" si="0" ref="W6:AC6">W9/1.05</f>
        <v>2.216571558758095</v>
      </c>
      <c r="X6" s="246">
        <f t="shared" si="0"/>
        <v>2.3506475286533335</v>
      </c>
      <c r="Y6" s="246">
        <f t="shared" si="0"/>
        <v>2.049035642056</v>
      </c>
      <c r="Z6" s="246">
        <f t="shared" si="0"/>
        <v>2.3763139168114282</v>
      </c>
      <c r="AA6" s="246">
        <f t="shared" si="0"/>
        <v>2.448023521102857</v>
      </c>
      <c r="AB6" s="246">
        <f t="shared" si="0"/>
        <v>2.277723808416952</v>
      </c>
      <c r="AC6" s="246">
        <f t="shared" si="0"/>
        <v>2.136519704502</v>
      </c>
    </row>
    <row r="7" spans="1:31" ht="15.75">
      <c r="A7" s="10" t="s">
        <v>65</v>
      </c>
      <c r="D7" s="9">
        <f aca="true" t="shared" si="1" ref="D7:J7">(N7/105)*100</f>
        <v>1.8571428571428572</v>
      </c>
      <c r="E7" s="9">
        <f t="shared" si="1"/>
        <v>2.219047619047619</v>
      </c>
      <c r="F7" s="124">
        <f t="shared" si="1"/>
        <v>2.3485714285714288</v>
      </c>
      <c r="G7" s="124">
        <f t="shared" si="1"/>
        <v>2.0490356634604754</v>
      </c>
      <c r="H7" s="124">
        <f t="shared" si="1"/>
        <v>2.376313940865938</v>
      </c>
      <c r="I7" s="124">
        <f t="shared" si="1"/>
        <v>2.41568972963943</v>
      </c>
      <c r="J7" s="124">
        <f t="shared" si="1"/>
        <v>2.533192862670405</v>
      </c>
      <c r="K7" s="124"/>
      <c r="L7" s="169" t="s">
        <v>66</v>
      </c>
      <c r="N7" s="171">
        <v>1.95</v>
      </c>
      <c r="O7" s="171">
        <v>2.33</v>
      </c>
      <c r="P7" s="171">
        <v>2.466</v>
      </c>
      <c r="Q7" s="171">
        <v>2.1514874466334994</v>
      </c>
      <c r="R7" s="171">
        <v>2.4951296379092347</v>
      </c>
      <c r="S7" s="9">
        <v>2.536474216121402</v>
      </c>
      <c r="T7" s="9">
        <v>2.6598525058039253</v>
      </c>
      <c r="U7" s="9"/>
      <c r="W7" s="243"/>
      <c r="X7" s="5"/>
      <c r="Y7" s="5"/>
      <c r="AE7" t="s">
        <v>135</v>
      </c>
    </row>
    <row r="8" spans="4:29" ht="12.75">
      <c r="D8" s="9"/>
      <c r="E8" s="9"/>
      <c r="W8" s="258">
        <v>2005</v>
      </c>
      <c r="X8" s="117">
        <v>2006</v>
      </c>
      <c r="Y8" s="232">
        <v>2007</v>
      </c>
      <c r="Z8" s="117">
        <v>2008</v>
      </c>
      <c r="AA8" s="232">
        <v>2009</v>
      </c>
      <c r="AB8" s="4">
        <v>2010</v>
      </c>
      <c r="AC8" s="4">
        <v>2011</v>
      </c>
    </row>
    <row r="9" spans="4:32" ht="12.75">
      <c r="D9" s="9"/>
      <c r="E9" s="9"/>
      <c r="W9" s="248">
        <v>2.3274001366959998</v>
      </c>
      <c r="X9" s="34">
        <v>2.4681799050860005</v>
      </c>
      <c r="Y9" s="34">
        <v>2.1514874241588</v>
      </c>
      <c r="Z9" s="9">
        <v>2.4951296126519997</v>
      </c>
      <c r="AA9" s="255">
        <v>2.570424697158</v>
      </c>
      <c r="AB9" s="259">
        <v>2.3916099988378</v>
      </c>
      <c r="AC9" s="260">
        <v>2.2433456897271</v>
      </c>
      <c r="AE9">
        <v>2007</v>
      </c>
      <c r="AF9">
        <v>2.1514874466334994</v>
      </c>
    </row>
    <row r="10" spans="4:32" ht="12.75">
      <c r="D10" s="9"/>
      <c r="E10" s="9"/>
      <c r="W10" s="243"/>
      <c r="X10" s="5"/>
      <c r="Y10" s="5"/>
      <c r="AE10">
        <v>2008</v>
      </c>
      <c r="AF10">
        <v>2.4951296379092347</v>
      </c>
    </row>
    <row r="11" spans="4:32" ht="12.75">
      <c r="D11" s="9"/>
      <c r="E11" s="9"/>
      <c r="W11" s="243"/>
      <c r="X11" s="5"/>
      <c r="Y11" s="5"/>
      <c r="AE11">
        <v>2009</v>
      </c>
      <c r="AF11">
        <v>2.536474216121402</v>
      </c>
    </row>
    <row r="12" spans="1:32" ht="18">
      <c r="A12" s="151" t="s">
        <v>20</v>
      </c>
      <c r="B12" t="s">
        <v>67</v>
      </c>
      <c r="D12" s="9"/>
      <c r="E12" s="9"/>
      <c r="W12" s="243"/>
      <c r="X12" s="5"/>
      <c r="Y12" s="5"/>
      <c r="AE12">
        <v>2010</v>
      </c>
      <c r="AF12">
        <v>2.3899501006719346</v>
      </c>
    </row>
    <row r="13" spans="1:23" ht="15.75">
      <c r="A13" s="10" t="s">
        <v>68</v>
      </c>
      <c r="D13" s="9"/>
      <c r="E13" s="9"/>
      <c r="Q13" s="172"/>
      <c r="W13" s="243"/>
    </row>
    <row r="14" spans="1:21" ht="15.75">
      <c r="A14" s="10"/>
      <c r="D14" s="4">
        <v>2004</v>
      </c>
      <c r="E14" s="4">
        <v>2005</v>
      </c>
      <c r="F14" s="173">
        <v>2006</v>
      </c>
      <c r="G14" s="174">
        <v>2007</v>
      </c>
      <c r="H14" s="117">
        <v>2008</v>
      </c>
      <c r="I14" s="232">
        <v>2009</v>
      </c>
      <c r="J14" s="232"/>
      <c r="K14" s="232"/>
      <c r="L14" s="4"/>
      <c r="N14" s="173">
        <v>2004</v>
      </c>
      <c r="O14" s="173">
        <v>2005</v>
      </c>
      <c r="P14" s="173">
        <v>2006</v>
      </c>
      <c r="Q14" s="174">
        <v>2007</v>
      </c>
      <c r="R14" s="117">
        <v>2008</v>
      </c>
      <c r="S14" s="232">
        <v>2009</v>
      </c>
      <c r="T14" s="4"/>
      <c r="U14" s="5"/>
    </row>
    <row r="15" spans="1:21" ht="16.5" thickBot="1">
      <c r="A15" s="10" t="s">
        <v>65</v>
      </c>
      <c r="D15" s="9">
        <f>(N15/106.5)*100</f>
        <v>1.8263034260593658</v>
      </c>
      <c r="E15" s="9">
        <f>(O15/106.5)*100</f>
        <v>1.9061032863849765</v>
      </c>
      <c r="F15" s="171">
        <f>(P15/106.5)*100</f>
        <v>2.112676056338028</v>
      </c>
      <c r="G15" s="171">
        <f>(Q15/106.5)*100</f>
        <v>1.9651608581958684</v>
      </c>
      <c r="H15" s="171">
        <f>(R15/106.5)*100</f>
        <v>2.2527591532075224</v>
      </c>
      <c r="I15" s="171"/>
      <c r="J15" s="171"/>
      <c r="K15" s="171"/>
      <c r="L15" s="169" t="s">
        <v>66</v>
      </c>
      <c r="N15" s="175">
        <v>1.9450131487532247</v>
      </c>
      <c r="O15" s="175">
        <v>2.03</v>
      </c>
      <c r="P15" s="175">
        <v>2.25</v>
      </c>
      <c r="Q15" s="175">
        <v>2.0928963139785997</v>
      </c>
      <c r="R15" s="175">
        <v>2.399188498166011</v>
      </c>
      <c r="S15" s="175"/>
      <c r="T15" s="175"/>
      <c r="U15" s="175"/>
    </row>
    <row r="16" ht="13.5" thickTop="1"/>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V735"/>
  <sheetViews>
    <sheetView zoomScalePageLayoutView="0" workbookViewId="0" topLeftCell="A678">
      <selection activeCell="P732" sqref="P732"/>
    </sheetView>
  </sheetViews>
  <sheetFormatPr defaultColWidth="9.140625" defaultRowHeight="12.75"/>
  <cols>
    <col min="1" max="1" width="17.140625" style="0" customWidth="1"/>
    <col min="2" max="2" width="13.8515625" style="0" customWidth="1"/>
    <col min="3" max="3" width="11.7109375" style="0" customWidth="1"/>
    <col min="4" max="4" width="9.00390625" style="0" customWidth="1"/>
    <col min="5" max="13" width="5.8515625" style="0" customWidth="1"/>
    <col min="14" max="15" width="4.8515625" style="0" customWidth="1"/>
    <col min="16" max="16" width="6.57421875" style="0" customWidth="1"/>
    <col min="17" max="17" width="5.00390625" style="0" bestFit="1" customWidth="1"/>
    <col min="18" max="18" width="5.8515625" style="0" customWidth="1"/>
    <col min="19" max="19" width="7.140625" style="0" customWidth="1"/>
  </cols>
  <sheetData>
    <row r="1" spans="1:4" ht="12.75" hidden="1">
      <c r="A1" s="5"/>
      <c r="B1" s="5"/>
      <c r="C1" s="5" t="s">
        <v>73</v>
      </c>
      <c r="D1" s="5"/>
    </row>
    <row r="2" spans="1:4" ht="12.75" hidden="1">
      <c r="A2" s="85" t="s">
        <v>62</v>
      </c>
      <c r="B2" s="156"/>
      <c r="C2" s="157" t="s">
        <v>74</v>
      </c>
      <c r="D2" s="156"/>
    </row>
    <row r="3" spans="2:3" ht="12.75" hidden="1">
      <c r="B3" t="s">
        <v>29</v>
      </c>
      <c r="C3" t="s">
        <v>30</v>
      </c>
    </row>
    <row r="4" spans="1:4" ht="12.75" hidden="1">
      <c r="A4" s="84" t="s">
        <v>45</v>
      </c>
      <c r="B4" s="135">
        <v>1.259427860278383</v>
      </c>
      <c r="C4" s="9">
        <f aca="true" t="shared" si="0" ref="C4:C20">D4-B4</f>
        <v>0.20990425332462692</v>
      </c>
      <c r="D4" s="135">
        <v>1.46933211360301</v>
      </c>
    </row>
    <row r="5" spans="1:4" ht="12.75" hidden="1">
      <c r="A5" s="48" t="s">
        <v>4</v>
      </c>
      <c r="B5" s="122">
        <v>1.2312228034838295</v>
      </c>
      <c r="C5" s="9">
        <f t="shared" si="0"/>
        <v>0.4134460374296991</v>
      </c>
      <c r="D5" s="122">
        <v>1.6446688409135286</v>
      </c>
    </row>
    <row r="6" spans="1:4" ht="12.75" hidden="1">
      <c r="A6" s="84" t="s">
        <v>20</v>
      </c>
      <c r="B6" s="122">
        <v>2.11</v>
      </c>
      <c r="C6" s="9">
        <f t="shared" si="0"/>
        <v>0.14000000000000012</v>
      </c>
      <c r="D6">
        <v>2.25</v>
      </c>
    </row>
    <row r="7" spans="1:4" ht="12.75" hidden="1">
      <c r="A7" s="82" t="s">
        <v>43</v>
      </c>
      <c r="B7" s="135">
        <v>2.011064179637644</v>
      </c>
      <c r="C7" s="9">
        <f t="shared" si="0"/>
        <v>0.38209439628633035</v>
      </c>
      <c r="D7" s="135">
        <v>2.3931585759239744</v>
      </c>
    </row>
    <row r="8" spans="1:4" ht="12.75" hidden="1">
      <c r="A8" s="84" t="s">
        <v>50</v>
      </c>
      <c r="B8" s="135">
        <v>2.0746636243362793</v>
      </c>
      <c r="C8" s="9">
        <f t="shared" si="0"/>
        <v>0.3535714048275431</v>
      </c>
      <c r="D8" s="135">
        <v>2.4282350291638224</v>
      </c>
    </row>
    <row r="9" spans="1:4" ht="12.75" hidden="1">
      <c r="A9" s="84" t="s">
        <v>21</v>
      </c>
      <c r="B9" s="122">
        <v>2.33</v>
      </c>
      <c r="C9" s="9">
        <f t="shared" si="0"/>
        <v>0.1516063673258814</v>
      </c>
      <c r="D9" s="122">
        <v>2.4816063673258815</v>
      </c>
    </row>
    <row r="10" spans="1:4" ht="12.75" hidden="1">
      <c r="A10" s="84" t="s">
        <v>49</v>
      </c>
      <c r="B10" s="135">
        <v>2.036007095717205</v>
      </c>
      <c r="C10" s="9">
        <f t="shared" si="0"/>
        <v>0.44792560344703825</v>
      </c>
      <c r="D10" s="135">
        <v>2.483932699164243</v>
      </c>
    </row>
    <row r="11" spans="1:4" ht="12.75" hidden="1">
      <c r="A11" s="48" t="s">
        <v>10</v>
      </c>
      <c r="B11" s="122">
        <v>2.46</v>
      </c>
      <c r="C11" s="9">
        <f t="shared" si="0"/>
        <v>0.1499999999999999</v>
      </c>
      <c r="D11" s="122">
        <v>2.61</v>
      </c>
    </row>
    <row r="12" spans="1:4" ht="12.75" hidden="1">
      <c r="A12" s="48" t="s">
        <v>16</v>
      </c>
      <c r="B12" s="122">
        <v>2.86268271711092</v>
      </c>
      <c r="C12" s="9">
        <f t="shared" si="0"/>
        <v>0.14325021496130663</v>
      </c>
      <c r="D12" s="122">
        <v>3.0059329320722266</v>
      </c>
    </row>
    <row r="13" spans="1:4" ht="12.75" hidden="1">
      <c r="A13" s="48" t="s">
        <v>5</v>
      </c>
      <c r="B13" s="122">
        <v>2.8041349493101277</v>
      </c>
      <c r="C13" s="9">
        <f t="shared" si="0"/>
        <v>0.4963566836513964</v>
      </c>
      <c r="D13" s="122">
        <v>3.300491632961524</v>
      </c>
    </row>
    <row r="14" spans="1:4" ht="12.75" hidden="1">
      <c r="A14" s="48" t="s">
        <v>14</v>
      </c>
      <c r="B14" s="122">
        <v>3.046340889254739</v>
      </c>
      <c r="C14" s="9">
        <f t="shared" si="0"/>
        <v>0.4874171198745083</v>
      </c>
      <c r="D14" s="122">
        <v>3.5337580091292473</v>
      </c>
    </row>
    <row r="15" spans="1:4" ht="12.75" hidden="1">
      <c r="A15" s="48" t="s">
        <v>1</v>
      </c>
      <c r="B15" s="122">
        <v>2.6478390374048857</v>
      </c>
      <c r="C15" s="9">
        <f t="shared" si="0"/>
        <v>1.0170071883924132</v>
      </c>
      <c r="D15" s="122">
        <v>3.664846225797299</v>
      </c>
    </row>
    <row r="16" spans="1:4" ht="12.75" hidden="1">
      <c r="A16" s="48" t="s">
        <v>12</v>
      </c>
      <c r="B16" s="122">
        <v>2.81687646386762</v>
      </c>
      <c r="C16" s="9">
        <f t="shared" si="0"/>
        <v>1.3836288920942788</v>
      </c>
      <c r="D16" s="122">
        <v>4.200505355961899</v>
      </c>
    </row>
    <row r="17" spans="1:4" ht="12.75" hidden="1">
      <c r="A17" s="48" t="s">
        <v>8</v>
      </c>
      <c r="B17" s="122">
        <v>3.7721912891313187</v>
      </c>
      <c r="C17" s="9">
        <f t="shared" si="0"/>
        <v>0.509244652399206</v>
      </c>
      <c r="D17" s="122">
        <v>4.281435941530525</v>
      </c>
    </row>
    <row r="18" spans="1:4" ht="12.75" hidden="1">
      <c r="A18" s="48" t="s">
        <v>9</v>
      </c>
      <c r="B18" s="122">
        <v>2.81</v>
      </c>
      <c r="C18" s="9">
        <f t="shared" si="0"/>
        <v>1.56</v>
      </c>
      <c r="D18">
        <v>4.37</v>
      </c>
    </row>
    <row r="19" spans="1:4" ht="12.75" hidden="1">
      <c r="A19" s="48" t="s">
        <v>13</v>
      </c>
      <c r="B19" s="122">
        <v>4.582862097871316</v>
      </c>
      <c r="C19" s="9">
        <f t="shared" si="0"/>
        <v>0.22914222616842483</v>
      </c>
      <c r="D19" s="122">
        <v>4.812004324039741</v>
      </c>
    </row>
    <row r="20" spans="1:4" ht="12.75" hidden="1">
      <c r="A20" s="84" t="s">
        <v>18</v>
      </c>
      <c r="B20" s="122">
        <v>5.51</v>
      </c>
      <c r="C20" s="9">
        <f t="shared" si="0"/>
        <v>0.27000000000000046</v>
      </c>
      <c r="D20">
        <v>5.78</v>
      </c>
    </row>
    <row r="21" ht="12.75" hidden="1"/>
    <row r="22" spans="1:3" ht="12.75" hidden="1">
      <c r="A22" s="48" t="s">
        <v>2</v>
      </c>
      <c r="B22" s="126" t="s">
        <v>38</v>
      </c>
      <c r="C22" s="126" t="s">
        <v>38</v>
      </c>
    </row>
    <row r="23" spans="1:3" ht="12.75" hidden="1">
      <c r="A23" s="48" t="s">
        <v>3</v>
      </c>
      <c r="B23" s="127">
        <v>10</v>
      </c>
      <c r="C23" s="126">
        <v>10</v>
      </c>
    </row>
    <row r="24" spans="1:3" ht="12.75" hidden="1">
      <c r="A24" s="48" t="s">
        <v>6</v>
      </c>
      <c r="B24" s="126" t="s">
        <v>38</v>
      </c>
      <c r="C24" s="126" t="s">
        <v>38</v>
      </c>
    </row>
    <row r="25" spans="1:3" ht="12.75" hidden="1">
      <c r="A25" s="48" t="s">
        <v>7</v>
      </c>
      <c r="B25" s="127">
        <v>10</v>
      </c>
      <c r="C25" s="126">
        <v>0</v>
      </c>
    </row>
    <row r="26" spans="1:3" ht="12.75" hidden="1">
      <c r="A26" s="48" t="s">
        <v>15</v>
      </c>
      <c r="B26" s="121" t="s">
        <v>11</v>
      </c>
      <c r="C26" s="123" t="s">
        <v>11</v>
      </c>
    </row>
    <row r="27" ht="12.75" hidden="1"/>
    <row r="28" ht="12.75" hidden="1"/>
    <row r="29" spans="1:4" ht="12.75" hidden="1">
      <c r="A29" s="82" t="s">
        <v>42</v>
      </c>
      <c r="B29" s="134" t="s">
        <v>11</v>
      </c>
      <c r="C29" s="130" t="s">
        <v>11</v>
      </c>
      <c r="D29" s="122"/>
    </row>
    <row r="30" spans="1:3" ht="12.75" hidden="1">
      <c r="A30" s="82" t="s">
        <v>44</v>
      </c>
      <c r="B30" s="130" t="s">
        <v>11</v>
      </c>
      <c r="C30" s="130" t="s">
        <v>11</v>
      </c>
    </row>
    <row r="31" spans="1:3" ht="12.75" hidden="1">
      <c r="A31" s="84" t="s">
        <v>51</v>
      </c>
      <c r="B31" s="134" t="s">
        <v>11</v>
      </c>
      <c r="C31" s="134" t="s">
        <v>11</v>
      </c>
    </row>
    <row r="32" spans="1:3" ht="12.75" hidden="1">
      <c r="A32" s="84" t="s">
        <v>46</v>
      </c>
      <c r="B32" s="134" t="s">
        <v>11</v>
      </c>
      <c r="C32" s="134" t="s">
        <v>11</v>
      </c>
    </row>
    <row r="33" spans="1:3" ht="12.75" hidden="1">
      <c r="A33" s="84" t="s">
        <v>47</v>
      </c>
      <c r="B33" s="134" t="s">
        <v>11</v>
      </c>
      <c r="C33" s="134" t="s">
        <v>11</v>
      </c>
    </row>
    <row r="34" spans="1:3" ht="12.75" hidden="1">
      <c r="A34" s="84" t="s">
        <v>48</v>
      </c>
      <c r="B34" s="134" t="s">
        <v>11</v>
      </c>
      <c r="C34" s="134" t="s">
        <v>11</v>
      </c>
    </row>
    <row r="35" ht="12.75" hidden="1"/>
    <row r="36" ht="12.75" hidden="1">
      <c r="A36" s="161" t="s">
        <v>71</v>
      </c>
    </row>
    <row r="37" ht="12.75" hidden="1"/>
    <row r="38" spans="1:3" ht="12.75" hidden="1">
      <c r="A38" t="s">
        <v>76</v>
      </c>
      <c r="C38" s="149" t="s">
        <v>77</v>
      </c>
    </row>
    <row r="39" spans="2:3" ht="12.75" hidden="1">
      <c r="B39" t="s">
        <v>29</v>
      </c>
      <c r="C39" t="s">
        <v>30</v>
      </c>
    </row>
    <row r="40" spans="1:4" ht="12.75" hidden="1">
      <c r="A40" s="48" t="s">
        <v>4</v>
      </c>
      <c r="B40" s="122">
        <v>1.232596672451055</v>
      </c>
      <c r="C40" s="9">
        <f aca="true" t="shared" si="1" ref="C40:C52">D40-B40</f>
        <v>0.41431532678573</v>
      </c>
      <c r="D40" s="135">
        <v>1.646911999236785</v>
      </c>
    </row>
    <row r="41" spans="1:4" ht="12.75" hidden="1">
      <c r="A41" s="84" t="s">
        <v>21</v>
      </c>
      <c r="B41" s="166">
        <v>2.77</v>
      </c>
      <c r="C41" s="9">
        <f t="shared" si="1"/>
        <v>-0.5801541843188307</v>
      </c>
      <c r="D41" s="138">
        <v>2.1898458156811693</v>
      </c>
    </row>
    <row r="42" spans="1:4" ht="12.75" hidden="1">
      <c r="A42" s="82" t="s">
        <v>43</v>
      </c>
      <c r="B42" s="122">
        <v>2.0850889567877604</v>
      </c>
      <c r="C42" s="9">
        <f t="shared" si="1"/>
        <v>0.3961917828877448</v>
      </c>
      <c r="D42" s="135">
        <v>2.481280739675505</v>
      </c>
    </row>
    <row r="43" spans="1:4" ht="12.75" hidden="1">
      <c r="A43" s="84" t="s">
        <v>45</v>
      </c>
      <c r="B43" s="122">
        <v>2.2033765048177294</v>
      </c>
      <c r="C43" s="9">
        <f t="shared" si="1"/>
        <v>0.440675299840235</v>
      </c>
      <c r="D43" s="135">
        <v>2.6440518046579644</v>
      </c>
    </row>
    <row r="44" spans="1:4" ht="12.75" hidden="1">
      <c r="A44" s="84" t="s">
        <v>50</v>
      </c>
      <c r="B44" s="122">
        <v>2.37</v>
      </c>
      <c r="C44" s="9">
        <f t="shared" si="1"/>
        <v>0.44999999999999973</v>
      </c>
      <c r="D44" s="135">
        <v>2.82</v>
      </c>
    </row>
    <row r="45" spans="1:4" ht="12.75" hidden="1">
      <c r="A45" s="84" t="s">
        <v>49</v>
      </c>
      <c r="B45" s="122">
        <v>2.422654821269445</v>
      </c>
      <c r="C45" s="9">
        <f t="shared" si="1"/>
        <v>0.5329840597477729</v>
      </c>
      <c r="D45" s="135">
        <v>2.955638881017218</v>
      </c>
    </row>
    <row r="46" spans="1:4" ht="12.75" hidden="1">
      <c r="A46" s="48" t="s">
        <v>16</v>
      </c>
      <c r="B46" s="122">
        <v>3.0840928632846087</v>
      </c>
      <c r="C46" s="9">
        <f t="shared" si="1"/>
        <v>0.1542562338779021</v>
      </c>
      <c r="D46" s="135">
        <v>3.238349097162511</v>
      </c>
    </row>
    <row r="47" spans="1:4" ht="12.75" hidden="1">
      <c r="A47" s="48" t="s">
        <v>5</v>
      </c>
      <c r="B47" s="122">
        <v>2.865460002162046</v>
      </c>
      <c r="C47" s="9">
        <f t="shared" si="1"/>
        <v>0.5081609991392182</v>
      </c>
      <c r="D47" s="135">
        <v>3.3736210013012644</v>
      </c>
    </row>
    <row r="48" spans="1:4" ht="12.75" hidden="1">
      <c r="A48" s="48" t="s">
        <v>14</v>
      </c>
      <c r="B48" s="122">
        <v>3.2122772419464765</v>
      </c>
      <c r="C48" s="9">
        <f t="shared" si="1"/>
        <v>0.5139629471454263</v>
      </c>
      <c r="D48" s="135">
        <v>3.726240189091903</v>
      </c>
    </row>
    <row r="49" spans="1:4" ht="12.75" hidden="1">
      <c r="A49" s="48" t="s">
        <v>1</v>
      </c>
      <c r="B49" s="27">
        <v>2.9429445657897633</v>
      </c>
      <c r="C49" s="9">
        <f t="shared" si="1"/>
        <v>1.0779717908562132</v>
      </c>
      <c r="D49" s="135">
        <v>4.0209163566459765</v>
      </c>
    </row>
    <row r="50" spans="1:4" ht="12.75" hidden="1">
      <c r="A50" s="48" t="s">
        <v>8</v>
      </c>
      <c r="B50" s="122">
        <v>3.8168680202807566</v>
      </c>
      <c r="C50" s="9">
        <f t="shared" si="1"/>
        <v>0.5152778796986195</v>
      </c>
      <c r="D50" s="135">
        <v>4.332145899979376</v>
      </c>
    </row>
    <row r="51" spans="1:4" ht="12.75" hidden="1">
      <c r="A51" s="48" t="s">
        <v>12</v>
      </c>
      <c r="B51" s="122">
        <v>2.9931030935596383</v>
      </c>
      <c r="C51" s="9">
        <f t="shared" si="1"/>
        <v>1.4347235145857051</v>
      </c>
      <c r="D51" s="135">
        <v>4.4278266081453435</v>
      </c>
    </row>
    <row r="52" spans="1:4" ht="12.75" hidden="1">
      <c r="A52" s="48" t="s">
        <v>13</v>
      </c>
      <c r="B52" s="122">
        <v>4.395578147535774</v>
      </c>
      <c r="C52" s="9">
        <f t="shared" si="1"/>
        <v>0.21977888679145163</v>
      </c>
      <c r="D52" s="135">
        <v>4.615357034327226</v>
      </c>
    </row>
    <row r="53" ht="12.75" hidden="1"/>
    <row r="54" ht="12.75" hidden="1"/>
    <row r="55" spans="1:3" ht="12.75" hidden="1">
      <c r="A55" s="48" t="s">
        <v>2</v>
      </c>
      <c r="B55" s="126"/>
      <c r="C55" s="132"/>
    </row>
    <row r="56" spans="1:3" ht="14.25" hidden="1">
      <c r="A56" s="84" t="s">
        <v>36</v>
      </c>
      <c r="C56" s="128"/>
    </row>
    <row r="57" spans="1:3" ht="12.75" hidden="1">
      <c r="A57" s="82" t="s">
        <v>42</v>
      </c>
      <c r="C57" s="132"/>
    </row>
    <row r="58" spans="1:3" ht="12.75" hidden="1">
      <c r="A58" s="48" t="s">
        <v>3</v>
      </c>
      <c r="C58" s="115"/>
    </row>
    <row r="59" spans="1:3" ht="12.75" hidden="1">
      <c r="A59" s="82" t="s">
        <v>44</v>
      </c>
      <c r="C59" s="128"/>
    </row>
    <row r="60" spans="1:3" ht="12.75" hidden="1">
      <c r="A60" s="48" t="s">
        <v>6</v>
      </c>
      <c r="C60" s="115"/>
    </row>
    <row r="61" spans="1:3" ht="12.75" hidden="1">
      <c r="A61" s="48" t="s">
        <v>7</v>
      </c>
      <c r="C61" s="115"/>
    </row>
    <row r="62" spans="1:3" ht="12.75" hidden="1">
      <c r="A62" s="48" t="s">
        <v>9</v>
      </c>
      <c r="C62" s="128"/>
    </row>
    <row r="63" spans="1:3" ht="12.75" hidden="1">
      <c r="A63" s="84" t="s">
        <v>18</v>
      </c>
      <c r="C63" s="115"/>
    </row>
    <row r="64" spans="1:3" ht="12.75" hidden="1">
      <c r="A64" s="84" t="s">
        <v>46</v>
      </c>
      <c r="C64" s="130"/>
    </row>
    <row r="65" spans="1:3" ht="12.75" hidden="1">
      <c r="A65" s="84" t="s">
        <v>47</v>
      </c>
      <c r="C65" s="130"/>
    </row>
    <row r="66" spans="1:3" ht="12.75" hidden="1">
      <c r="A66" s="48" t="s">
        <v>10</v>
      </c>
      <c r="C66" s="130"/>
    </row>
    <row r="67" spans="1:3" ht="12.75" hidden="1">
      <c r="A67" s="84" t="s">
        <v>48</v>
      </c>
      <c r="C67" s="134"/>
    </row>
    <row r="68" spans="1:3" ht="12.75" hidden="1">
      <c r="A68" s="84" t="s">
        <v>51</v>
      </c>
      <c r="C68" s="134"/>
    </row>
    <row r="69" spans="1:3" ht="12.75" hidden="1">
      <c r="A69" s="48" t="s">
        <v>15</v>
      </c>
      <c r="C69" s="134"/>
    </row>
    <row r="70" spans="2:4" ht="12.75" hidden="1">
      <c r="B70" s="121"/>
      <c r="C70" s="134"/>
      <c r="D70" s="5"/>
    </row>
    <row r="71" spans="1:3" ht="12.75" hidden="1">
      <c r="A71" t="s">
        <v>78</v>
      </c>
      <c r="C71" s="149" t="s">
        <v>79</v>
      </c>
    </row>
    <row r="72" spans="2:3" ht="12.75" hidden="1">
      <c r="B72" t="s">
        <v>29</v>
      </c>
      <c r="C72" t="s">
        <v>30</v>
      </c>
    </row>
    <row r="73" spans="1:4" ht="12.75" hidden="1">
      <c r="A73" s="48" t="s">
        <v>4</v>
      </c>
      <c r="B73" s="122">
        <v>1.232596672451055</v>
      </c>
      <c r="C73" s="9">
        <f>D73-B73</f>
        <v>0.41431532678573</v>
      </c>
      <c r="D73" s="135">
        <v>1.646911999236785</v>
      </c>
    </row>
    <row r="74" spans="1:4" ht="12.75" hidden="1">
      <c r="A74" s="84" t="s">
        <v>20</v>
      </c>
      <c r="B74" s="122">
        <v>1.97</v>
      </c>
      <c r="C74" s="9">
        <f aca="true" t="shared" si="2" ref="C74:C86">D74-B74</f>
        <v>0.13000000000000012</v>
      </c>
      <c r="D74" s="135">
        <v>2.1</v>
      </c>
    </row>
    <row r="75" spans="1:4" ht="12.75" hidden="1">
      <c r="A75" s="84" t="s">
        <v>21</v>
      </c>
      <c r="B75" s="166">
        <v>2.05</v>
      </c>
      <c r="C75" s="9">
        <f t="shared" si="2"/>
        <v>0.10000000000000009</v>
      </c>
      <c r="D75" s="138">
        <v>2.15</v>
      </c>
    </row>
    <row r="76" spans="1:4" ht="12.75" hidden="1">
      <c r="A76" s="82" t="s">
        <v>43</v>
      </c>
      <c r="B76" s="122">
        <v>2.0850889567877604</v>
      </c>
      <c r="C76" s="9">
        <f t="shared" si="2"/>
        <v>0.3961917828877448</v>
      </c>
      <c r="D76" s="135">
        <v>2.481280739675505</v>
      </c>
    </row>
    <row r="77" spans="1:4" ht="12.75" hidden="1">
      <c r="A77" s="84" t="s">
        <v>45</v>
      </c>
      <c r="B77" s="122">
        <v>2.2033765048177294</v>
      </c>
      <c r="C77" s="9">
        <f t="shared" si="2"/>
        <v>0.440675299840235</v>
      </c>
      <c r="D77" s="135">
        <v>2.6440518046579644</v>
      </c>
    </row>
    <row r="78" spans="1:4" ht="12.75" hidden="1">
      <c r="A78" s="84" t="s">
        <v>50</v>
      </c>
      <c r="B78" s="122">
        <v>2.37</v>
      </c>
      <c r="C78" s="9">
        <f t="shared" si="2"/>
        <v>0.44999999999999973</v>
      </c>
      <c r="D78" s="135">
        <v>2.82</v>
      </c>
    </row>
    <row r="79" spans="1:4" ht="12.75" hidden="1">
      <c r="A79" s="84" t="s">
        <v>49</v>
      </c>
      <c r="B79" s="122">
        <v>2.422654821269445</v>
      </c>
      <c r="C79" s="9">
        <f t="shared" si="2"/>
        <v>0.5329840597477729</v>
      </c>
      <c r="D79" s="135">
        <v>2.955638881017218</v>
      </c>
    </row>
    <row r="80" spans="1:4" ht="12.75" hidden="1">
      <c r="A80" s="48" t="s">
        <v>16</v>
      </c>
      <c r="B80" s="122">
        <v>3.0840928632846087</v>
      </c>
      <c r="C80" s="9">
        <f t="shared" si="2"/>
        <v>0.1542562338779021</v>
      </c>
      <c r="D80" s="135">
        <v>3.238349097162511</v>
      </c>
    </row>
    <row r="81" spans="1:4" ht="12.75" hidden="1">
      <c r="A81" s="48" t="s">
        <v>5</v>
      </c>
      <c r="B81" s="122">
        <v>2.865460002162046</v>
      </c>
      <c r="C81" s="9">
        <f t="shared" si="2"/>
        <v>0.5081609991392182</v>
      </c>
      <c r="D81" s="135">
        <v>3.3736210013012644</v>
      </c>
    </row>
    <row r="82" spans="1:4" ht="12.75" hidden="1">
      <c r="A82" s="48" t="s">
        <v>14</v>
      </c>
      <c r="B82" s="122">
        <v>3.2122772419464765</v>
      </c>
      <c r="C82" s="9">
        <f t="shared" si="2"/>
        <v>0.5139629471454263</v>
      </c>
      <c r="D82" s="135">
        <v>3.726240189091903</v>
      </c>
    </row>
    <row r="83" spans="1:4" ht="12.75" hidden="1">
      <c r="A83" s="48" t="s">
        <v>1</v>
      </c>
      <c r="B83" s="27">
        <v>2.9429445657897633</v>
      </c>
      <c r="C83" s="9">
        <f t="shared" si="2"/>
        <v>1.0779717908562132</v>
      </c>
      <c r="D83" s="135">
        <v>4.0209163566459765</v>
      </c>
    </row>
    <row r="84" spans="1:4" ht="12.75" hidden="1">
      <c r="A84" s="48" t="s">
        <v>12</v>
      </c>
      <c r="B84" s="122">
        <v>2.9931030935596383</v>
      </c>
      <c r="C84" s="9">
        <f t="shared" si="2"/>
        <v>1.4347235145857051</v>
      </c>
      <c r="D84" s="135">
        <v>4.4278266081453435</v>
      </c>
    </row>
    <row r="85" spans="1:4" ht="12.75" hidden="1">
      <c r="A85" s="48" t="s">
        <v>13</v>
      </c>
      <c r="B85" s="122">
        <v>4.395578147535774</v>
      </c>
      <c r="C85" s="9">
        <f t="shared" si="2"/>
        <v>0.21977888679145163</v>
      </c>
      <c r="D85" s="135">
        <v>4.615357034327226</v>
      </c>
    </row>
    <row r="86" spans="1:4" ht="12.75" hidden="1">
      <c r="A86" s="48" t="s">
        <v>8</v>
      </c>
      <c r="B86" s="122">
        <v>4.16</v>
      </c>
      <c r="C86" s="9">
        <f t="shared" si="2"/>
        <v>0.5599999999999996</v>
      </c>
      <c r="D86" s="135">
        <v>4.72</v>
      </c>
    </row>
    <row r="87" ht="12.75" hidden="1"/>
    <row r="88" ht="12.75" hidden="1"/>
    <row r="89" spans="1:3" ht="12.75" hidden="1">
      <c r="A89" s="48" t="s">
        <v>2</v>
      </c>
      <c r="B89" s="126" t="s">
        <v>38</v>
      </c>
      <c r="C89" s="132" t="s">
        <v>38</v>
      </c>
    </row>
    <row r="90" spans="1:3" ht="12.75" hidden="1">
      <c r="A90" s="82" t="s">
        <v>42</v>
      </c>
      <c r="B90" s="121" t="s">
        <v>11</v>
      </c>
      <c r="C90" s="130" t="s">
        <v>11</v>
      </c>
    </row>
    <row r="91" spans="1:3" ht="12.75" hidden="1">
      <c r="A91" s="48" t="s">
        <v>3</v>
      </c>
      <c r="B91" s="128">
        <v>10</v>
      </c>
      <c r="C91" s="128">
        <v>10</v>
      </c>
    </row>
    <row r="92" spans="1:3" ht="12.75" hidden="1">
      <c r="A92" s="82" t="s">
        <v>44</v>
      </c>
      <c r="B92" s="123" t="s">
        <v>11</v>
      </c>
      <c r="C92" s="130" t="s">
        <v>11</v>
      </c>
    </row>
    <row r="93" spans="1:3" ht="12.75" hidden="1">
      <c r="A93" s="48" t="s">
        <v>6</v>
      </c>
      <c r="B93" s="126" t="s">
        <v>38</v>
      </c>
      <c r="C93" s="132" t="s">
        <v>38</v>
      </c>
    </row>
    <row r="94" spans="1:3" ht="12.75" hidden="1">
      <c r="A94" s="48" t="s">
        <v>7</v>
      </c>
      <c r="B94" s="128">
        <v>10</v>
      </c>
      <c r="C94" s="115">
        <v>0</v>
      </c>
    </row>
    <row r="95" spans="1:3" ht="12.75" hidden="1">
      <c r="A95" s="48" t="s">
        <v>9</v>
      </c>
      <c r="B95" s="126" t="s">
        <v>38</v>
      </c>
      <c r="C95" s="128">
        <v>10</v>
      </c>
    </row>
    <row r="96" spans="1:3" ht="12.75" hidden="1">
      <c r="A96" s="84" t="s">
        <v>18</v>
      </c>
      <c r="B96" s="128">
        <v>10</v>
      </c>
      <c r="C96" s="128">
        <v>10</v>
      </c>
    </row>
    <row r="97" spans="1:3" ht="12.75" hidden="1">
      <c r="A97" s="84" t="s">
        <v>46</v>
      </c>
      <c r="B97" s="121" t="s">
        <v>11</v>
      </c>
      <c r="C97" s="134" t="s">
        <v>11</v>
      </c>
    </row>
    <row r="98" spans="1:3" ht="12.75" hidden="1">
      <c r="A98" s="84" t="s">
        <v>47</v>
      </c>
      <c r="B98" s="121" t="s">
        <v>11</v>
      </c>
      <c r="C98" s="134" t="s">
        <v>11</v>
      </c>
    </row>
    <row r="99" spans="1:3" ht="12.75" hidden="1">
      <c r="A99" s="48" t="s">
        <v>10</v>
      </c>
      <c r="B99" s="115">
        <v>0</v>
      </c>
      <c r="C99" s="115">
        <v>0</v>
      </c>
    </row>
    <row r="100" spans="1:3" ht="12.75" hidden="1">
      <c r="A100" s="84" t="s">
        <v>48</v>
      </c>
      <c r="B100" s="121" t="s">
        <v>11</v>
      </c>
      <c r="C100" s="134" t="s">
        <v>11</v>
      </c>
    </row>
    <row r="101" spans="1:3" ht="12.75" hidden="1">
      <c r="A101" s="82" t="s">
        <v>51</v>
      </c>
      <c r="B101" s="121" t="s">
        <v>11</v>
      </c>
      <c r="C101" s="130" t="s">
        <v>11</v>
      </c>
    </row>
    <row r="102" spans="1:3" s="4" customFormat="1" ht="12.75" hidden="1">
      <c r="A102" s="50" t="s">
        <v>15</v>
      </c>
      <c r="B102" s="177" t="s">
        <v>11</v>
      </c>
      <c r="C102" s="178" t="s">
        <v>11</v>
      </c>
    </row>
    <row r="103" ht="12.75" hidden="1"/>
    <row r="104" spans="1:3" ht="12.75" hidden="1">
      <c r="A104" s="6" t="s">
        <v>80</v>
      </c>
      <c r="C104" s="149" t="s">
        <v>81</v>
      </c>
    </row>
    <row r="105" spans="2:3" ht="12.75" hidden="1">
      <c r="B105" t="s">
        <v>29</v>
      </c>
      <c r="C105" t="s">
        <v>30</v>
      </c>
    </row>
    <row r="106" spans="1:4" ht="12.75" hidden="1">
      <c r="A106" s="48" t="s">
        <v>4</v>
      </c>
      <c r="B106" s="122">
        <v>1.232596672451055</v>
      </c>
      <c r="C106" s="9">
        <f>D106-B106</f>
        <v>0.41431532678573</v>
      </c>
      <c r="D106" s="135">
        <v>1.646911999236785</v>
      </c>
    </row>
    <row r="107" spans="1:4" ht="12.75" hidden="1">
      <c r="A107" s="48" t="s">
        <v>83</v>
      </c>
      <c r="B107" s="122">
        <v>1.971830985915493</v>
      </c>
      <c r="C107" s="9">
        <f aca="true" t="shared" si="3" ref="C107:C122">D107-B107</f>
        <v>0.1265536908127043</v>
      </c>
      <c r="D107" s="135">
        <v>2.0983846767281973</v>
      </c>
    </row>
    <row r="108" spans="1:4" ht="12.75" hidden="1">
      <c r="A108" s="48" t="s">
        <v>84</v>
      </c>
      <c r="B108" s="122">
        <v>2.05</v>
      </c>
      <c r="C108" s="9">
        <f t="shared" si="3"/>
        <v>0.09655099275047307</v>
      </c>
      <c r="D108" s="135">
        <v>2.146550992750473</v>
      </c>
    </row>
    <row r="109" spans="1:4" ht="12.75" hidden="1">
      <c r="A109" s="48" t="s">
        <v>43</v>
      </c>
      <c r="B109" s="122">
        <v>2.0850889567877604</v>
      </c>
      <c r="C109" s="9">
        <f t="shared" si="3"/>
        <v>0.3961917828877448</v>
      </c>
      <c r="D109" s="135">
        <v>2.481280739675505</v>
      </c>
    </row>
    <row r="110" spans="1:4" ht="12.75" hidden="1">
      <c r="A110" s="48" t="s">
        <v>45</v>
      </c>
      <c r="B110" s="122">
        <v>2.2033765048177294</v>
      </c>
      <c r="C110" s="9">
        <f t="shared" si="3"/>
        <v>0.440675299840235</v>
      </c>
      <c r="D110" s="135">
        <v>2.6440518046579644</v>
      </c>
    </row>
    <row r="111" spans="1:4" ht="12.75" hidden="1">
      <c r="A111" s="48" t="s">
        <v>50</v>
      </c>
      <c r="B111" s="122">
        <v>2.370893206108279</v>
      </c>
      <c r="C111" s="9">
        <f t="shared" si="3"/>
        <v>0.45046970916057294</v>
      </c>
      <c r="D111" s="135">
        <v>2.821362915268852</v>
      </c>
    </row>
    <row r="112" spans="1:4" ht="12.75" hidden="1">
      <c r="A112" s="48" t="s">
        <v>49</v>
      </c>
      <c r="B112" s="122">
        <v>2.422654821269445</v>
      </c>
      <c r="C112" s="9">
        <f t="shared" si="3"/>
        <v>0.5329840597477729</v>
      </c>
      <c r="D112" s="135">
        <v>2.955638881017218</v>
      </c>
    </row>
    <row r="113" spans="1:4" ht="12.75" hidden="1">
      <c r="A113" s="48" t="s">
        <v>89</v>
      </c>
      <c r="B113" s="122">
        <v>3.0840928632846087</v>
      </c>
      <c r="C113" s="9">
        <f t="shared" si="3"/>
        <v>0.1542562338779021</v>
      </c>
      <c r="D113" s="135">
        <v>3.238349097162511</v>
      </c>
    </row>
    <row r="114" spans="1:4" ht="12.75" hidden="1">
      <c r="A114" s="48" t="s">
        <v>85</v>
      </c>
      <c r="B114" s="122">
        <v>2.865460002162046</v>
      </c>
      <c r="C114" s="9">
        <f t="shared" si="3"/>
        <v>0.5081609991392182</v>
      </c>
      <c r="D114" s="135">
        <v>3.3736210013012644</v>
      </c>
    </row>
    <row r="115" spans="1:4" ht="12.75" hidden="1">
      <c r="A115" s="48" t="s">
        <v>90</v>
      </c>
      <c r="B115" s="122">
        <v>3.2122772419464765</v>
      </c>
      <c r="C115" s="9">
        <f t="shared" si="3"/>
        <v>0.5139629471454263</v>
      </c>
      <c r="D115" s="135">
        <v>3.726240189091903</v>
      </c>
    </row>
    <row r="116" spans="1:4" ht="12.75" hidden="1">
      <c r="A116" s="48" t="s">
        <v>1</v>
      </c>
      <c r="B116" s="122">
        <v>2.9429445657897633</v>
      </c>
      <c r="C116" s="9">
        <f t="shared" si="3"/>
        <v>1.0779717908562132</v>
      </c>
      <c r="D116" s="135">
        <v>4.0209163566459765</v>
      </c>
    </row>
    <row r="117" spans="1:4" ht="12.75" hidden="1">
      <c r="A117" s="48" t="s">
        <v>9</v>
      </c>
      <c r="B117" s="122">
        <v>2.8476498679936957</v>
      </c>
      <c r="C117" s="9">
        <f t="shared" si="3"/>
        <v>1.5155616473314049</v>
      </c>
      <c r="D117" s="135">
        <v>4.3632115153251005</v>
      </c>
    </row>
    <row r="118" spans="1:4" ht="12.75" hidden="1">
      <c r="A118" s="48" t="s">
        <v>87</v>
      </c>
      <c r="B118" s="122">
        <v>2.9931030935596383</v>
      </c>
      <c r="C118" s="9">
        <f t="shared" si="3"/>
        <v>1.4347235145857051</v>
      </c>
      <c r="D118" s="135">
        <v>4.4278266081453435</v>
      </c>
    </row>
    <row r="119" spans="1:4" ht="12.75" hidden="1">
      <c r="A119" s="48" t="s">
        <v>93</v>
      </c>
      <c r="B119" s="122">
        <v>4.395578147535774</v>
      </c>
      <c r="C119" s="9">
        <f t="shared" si="3"/>
        <v>0.21977888679145163</v>
      </c>
      <c r="D119" s="135">
        <v>4.615357034327226</v>
      </c>
    </row>
    <row r="120" spans="1:4" ht="12.75" hidden="1">
      <c r="A120" s="48" t="s">
        <v>91</v>
      </c>
      <c r="B120" s="122">
        <v>3.939607213730497</v>
      </c>
      <c r="C120" s="9">
        <f t="shared" si="3"/>
        <v>0.7485253706087951</v>
      </c>
      <c r="D120" s="135">
        <v>4.688132584339292</v>
      </c>
    </row>
    <row r="121" spans="1:4" ht="12.75" hidden="1">
      <c r="A121" s="48" t="s">
        <v>92</v>
      </c>
      <c r="B121" s="122">
        <v>4.158885171034292</v>
      </c>
      <c r="C121" s="9">
        <f t="shared" si="3"/>
        <v>0.5614501450573837</v>
      </c>
      <c r="D121" s="135">
        <v>4.720335316091676</v>
      </c>
    </row>
    <row r="122" spans="1:4" ht="12.75" hidden="1">
      <c r="A122" s="48" t="s">
        <v>95</v>
      </c>
      <c r="B122" s="122">
        <v>5.062302224744879</v>
      </c>
      <c r="C122" s="9">
        <f t="shared" si="3"/>
        <v>0.2531205852983449</v>
      </c>
      <c r="D122" s="135">
        <v>5.3154228100432235</v>
      </c>
    </row>
    <row r="123" spans="1:4" ht="12.75" hidden="1">
      <c r="A123" s="48"/>
      <c r="B123" s="122"/>
      <c r="C123" s="9"/>
      <c r="D123" s="135"/>
    </row>
    <row r="124" spans="1:4" ht="12.75" hidden="1">
      <c r="A124" s="48"/>
      <c r="B124" s="122"/>
      <c r="C124" s="9"/>
      <c r="D124" s="135"/>
    </row>
    <row r="125" spans="1:4" ht="12.75" hidden="1">
      <c r="A125" s="48" t="s">
        <v>44</v>
      </c>
      <c r="B125" s="48"/>
      <c r="C125" s="48"/>
      <c r="D125" s="48"/>
    </row>
    <row r="126" spans="1:4" ht="12.75" hidden="1">
      <c r="A126" s="48" t="s">
        <v>42</v>
      </c>
      <c r="B126" s="48"/>
      <c r="C126" s="48"/>
      <c r="D126" s="48"/>
    </row>
    <row r="127" spans="1:4" ht="12.75" hidden="1">
      <c r="A127" s="48" t="s">
        <v>86</v>
      </c>
      <c r="B127" s="48"/>
      <c r="C127" s="48"/>
      <c r="D127" s="48"/>
    </row>
    <row r="128" spans="1:4" ht="12.75" hidden="1">
      <c r="A128" s="48" t="s">
        <v>94</v>
      </c>
      <c r="B128" s="48"/>
      <c r="C128" s="48"/>
      <c r="D128" s="48"/>
    </row>
    <row r="129" spans="1:4" ht="12.75" hidden="1">
      <c r="A129" s="48" t="s">
        <v>88</v>
      </c>
      <c r="B129" s="48"/>
      <c r="C129" s="48"/>
      <c r="D129" s="48"/>
    </row>
    <row r="130" spans="1:4" ht="12.75" hidden="1">
      <c r="A130" s="48" t="s">
        <v>82</v>
      </c>
      <c r="B130" s="48"/>
      <c r="C130" s="48"/>
      <c r="D130" s="48"/>
    </row>
    <row r="131" spans="1:4" ht="12.75" hidden="1">
      <c r="A131" s="48" t="s">
        <v>96</v>
      </c>
      <c r="B131" s="48"/>
      <c r="C131" s="48"/>
      <c r="D131" s="48"/>
    </row>
    <row r="132" spans="1:4" ht="12.75" hidden="1">
      <c r="A132" s="48" t="s">
        <v>51</v>
      </c>
      <c r="B132" s="48"/>
      <c r="C132" s="48"/>
      <c r="D132" s="48"/>
    </row>
    <row r="133" spans="1:4" ht="12.75" hidden="1">
      <c r="A133" s="48" t="s">
        <v>46</v>
      </c>
      <c r="B133" s="48"/>
      <c r="C133" s="48"/>
      <c r="D133" s="48"/>
    </row>
    <row r="134" spans="1:4" ht="12.75" hidden="1">
      <c r="A134" s="48" t="s">
        <v>47</v>
      </c>
      <c r="B134" s="48"/>
      <c r="C134" s="48"/>
      <c r="D134" s="48"/>
    </row>
    <row r="135" spans="1:4" ht="12.75" hidden="1">
      <c r="A135" s="48" t="s">
        <v>48</v>
      </c>
      <c r="B135" s="48"/>
      <c r="C135" s="48"/>
      <c r="D135" s="48"/>
    </row>
    <row r="136" ht="12.75" hidden="1"/>
    <row r="137" ht="12.75" hidden="1"/>
    <row r="138" spans="1:3" ht="12.75" hidden="1">
      <c r="A138" s="6" t="s">
        <v>98</v>
      </c>
      <c r="C138" s="149" t="s">
        <v>81</v>
      </c>
    </row>
    <row r="139" spans="2:3" ht="12.75" hidden="1">
      <c r="B139" t="s">
        <v>29</v>
      </c>
      <c r="C139" t="s">
        <v>30</v>
      </c>
    </row>
    <row r="140" spans="1:4" ht="12.75" hidden="1">
      <c r="A140" s="48" t="s">
        <v>4</v>
      </c>
      <c r="B140" s="122">
        <v>1.232596672451055</v>
      </c>
      <c r="C140" s="9">
        <f aca="true" t="shared" si="4" ref="C140:C156">D140-B140</f>
        <v>0.41431532678573</v>
      </c>
      <c r="D140" s="135">
        <v>1.646911999236785</v>
      </c>
    </row>
    <row r="141" spans="1:4" ht="12.75" hidden="1">
      <c r="A141" s="48" t="s">
        <v>83</v>
      </c>
      <c r="B141" s="122">
        <v>1.971830985915493</v>
      </c>
      <c r="C141" s="9">
        <f t="shared" si="4"/>
        <v>0.1265536908127043</v>
      </c>
      <c r="D141" s="135">
        <v>2.0983846767281973</v>
      </c>
    </row>
    <row r="142" spans="1:4" ht="12.75" hidden="1">
      <c r="A142" s="48" t="s">
        <v>84</v>
      </c>
      <c r="B142" s="122">
        <v>2.05</v>
      </c>
      <c r="C142" s="9">
        <f t="shared" si="4"/>
        <v>0.09655099275047307</v>
      </c>
      <c r="D142" s="135">
        <v>2.146550992750473</v>
      </c>
    </row>
    <row r="143" spans="1:4" ht="12.75" hidden="1">
      <c r="A143" s="48" t="s">
        <v>97</v>
      </c>
      <c r="B143" s="122">
        <v>2.0850889567877604</v>
      </c>
      <c r="C143" s="9">
        <f t="shared" si="4"/>
        <v>0.3961917828877448</v>
      </c>
      <c r="D143" s="135">
        <v>2.481280739675505</v>
      </c>
    </row>
    <row r="144" spans="1:4" ht="12.75" hidden="1">
      <c r="A144" s="48" t="s">
        <v>45</v>
      </c>
      <c r="B144" s="122">
        <v>2.2033765048177294</v>
      </c>
      <c r="C144" s="9">
        <f t="shared" si="4"/>
        <v>0.440675299840235</v>
      </c>
      <c r="D144" s="135">
        <v>2.6440518046579644</v>
      </c>
    </row>
    <row r="145" spans="1:4" ht="12.75" hidden="1">
      <c r="A145" s="48" t="s">
        <v>50</v>
      </c>
      <c r="B145" s="122">
        <v>2.370893206108279</v>
      </c>
      <c r="C145" s="9">
        <f t="shared" si="4"/>
        <v>0.45046970916057294</v>
      </c>
      <c r="D145" s="135">
        <v>2.821362915268852</v>
      </c>
    </row>
    <row r="146" spans="1:4" ht="12.75" hidden="1">
      <c r="A146" s="48" t="s">
        <v>49</v>
      </c>
      <c r="B146" s="122">
        <v>2.422654821269445</v>
      </c>
      <c r="C146" s="9">
        <f t="shared" si="4"/>
        <v>0.5329840597477729</v>
      </c>
      <c r="D146" s="135">
        <v>2.955638881017218</v>
      </c>
    </row>
    <row r="147" spans="1:4" ht="12.75" hidden="1">
      <c r="A147" s="48" t="s">
        <v>89</v>
      </c>
      <c r="B147" s="122">
        <v>3.0840928632846087</v>
      </c>
      <c r="C147" s="9">
        <f t="shared" si="4"/>
        <v>0.1542562338779021</v>
      </c>
      <c r="D147" s="135">
        <v>3.238349097162511</v>
      </c>
    </row>
    <row r="148" spans="1:4" ht="12.75" hidden="1">
      <c r="A148" s="48" t="s">
        <v>85</v>
      </c>
      <c r="B148" s="122">
        <v>2.865460002162046</v>
      </c>
      <c r="C148" s="9">
        <f t="shared" si="4"/>
        <v>0.5081609991392182</v>
      </c>
      <c r="D148" s="135">
        <v>3.3736210013012644</v>
      </c>
    </row>
    <row r="149" spans="1:4" ht="12.75" hidden="1">
      <c r="A149" s="48" t="s">
        <v>90</v>
      </c>
      <c r="B149" s="122">
        <v>3.2122772419464765</v>
      </c>
      <c r="C149" s="9">
        <f t="shared" si="4"/>
        <v>0.5139629471454263</v>
      </c>
      <c r="D149" s="135">
        <v>3.726240189091903</v>
      </c>
    </row>
    <row r="150" spans="1:4" ht="12.75" hidden="1">
      <c r="A150" s="48" t="s">
        <v>1</v>
      </c>
      <c r="B150" s="122">
        <v>2.9429445657897633</v>
      </c>
      <c r="C150" s="9">
        <f t="shared" si="4"/>
        <v>1.0779717908562132</v>
      </c>
      <c r="D150" s="135">
        <v>4.0209163566459765</v>
      </c>
    </row>
    <row r="151" spans="1:4" ht="12.75" hidden="1">
      <c r="A151" s="48" t="s">
        <v>91</v>
      </c>
      <c r="B151" s="122">
        <v>3.939607213730497</v>
      </c>
      <c r="C151" s="9">
        <f t="shared" si="4"/>
        <v>0.3503927862695031</v>
      </c>
      <c r="D151" s="135">
        <v>4.29</v>
      </c>
    </row>
    <row r="152" spans="1:4" ht="12.75" hidden="1">
      <c r="A152" s="48" t="s">
        <v>9</v>
      </c>
      <c r="B152" s="122">
        <v>2.8476498679936957</v>
      </c>
      <c r="C152" s="9">
        <f t="shared" si="4"/>
        <v>1.5155616473314049</v>
      </c>
      <c r="D152" s="135">
        <v>4.3632115153251005</v>
      </c>
    </row>
    <row r="153" spans="1:4" ht="12.75" hidden="1">
      <c r="A153" s="48" t="s">
        <v>87</v>
      </c>
      <c r="B153" s="122">
        <v>2.9931030935596383</v>
      </c>
      <c r="C153" s="9">
        <f t="shared" si="4"/>
        <v>1.4347235145857051</v>
      </c>
      <c r="D153" s="135">
        <v>4.4278266081453435</v>
      </c>
    </row>
    <row r="154" spans="1:4" ht="12.75" hidden="1">
      <c r="A154" s="48" t="s">
        <v>93</v>
      </c>
      <c r="B154" s="122">
        <v>4.395578147535774</v>
      </c>
      <c r="C154" s="9">
        <f t="shared" si="4"/>
        <v>0.21977888679145163</v>
      </c>
      <c r="D154" s="135">
        <v>4.615357034327226</v>
      </c>
    </row>
    <row r="155" spans="1:4" ht="12.75" hidden="1">
      <c r="A155" s="48" t="s">
        <v>92</v>
      </c>
      <c r="B155" s="122">
        <v>4.158885171034292</v>
      </c>
      <c r="C155" s="9">
        <f t="shared" si="4"/>
        <v>0.5614501450573837</v>
      </c>
      <c r="D155" s="135">
        <v>4.720335316091676</v>
      </c>
    </row>
    <row r="156" spans="1:4" ht="12.75" hidden="1">
      <c r="A156" s="48" t="s">
        <v>95</v>
      </c>
      <c r="B156" s="122">
        <v>5.062302224744879</v>
      </c>
      <c r="C156" s="9">
        <f t="shared" si="4"/>
        <v>0.2531205852983449</v>
      </c>
      <c r="D156" s="135">
        <v>5.3154228100432235</v>
      </c>
    </row>
    <row r="157" spans="1:4" ht="12.75" hidden="1">
      <c r="A157" s="48"/>
      <c r="B157" s="122"/>
      <c r="C157" s="9"/>
      <c r="D157" s="135"/>
    </row>
    <row r="158" spans="1:4" ht="12.75" hidden="1">
      <c r="A158" s="48"/>
      <c r="B158" s="122"/>
      <c r="C158" s="9"/>
      <c r="D158" s="135"/>
    </row>
    <row r="159" spans="1:4" ht="12.75" hidden="1">
      <c r="A159" s="48" t="s">
        <v>44</v>
      </c>
      <c r="B159" s="48"/>
      <c r="C159" s="48"/>
      <c r="D159" s="48"/>
    </row>
    <row r="160" spans="1:4" ht="12.75" hidden="1">
      <c r="A160" s="48" t="s">
        <v>42</v>
      </c>
      <c r="B160" s="48"/>
      <c r="C160" s="48"/>
      <c r="D160" s="48"/>
    </row>
    <row r="161" spans="1:4" ht="12.75" hidden="1">
      <c r="A161" s="48" t="s">
        <v>86</v>
      </c>
      <c r="B161" s="48"/>
      <c r="C161" s="48"/>
      <c r="D161" s="48"/>
    </row>
    <row r="162" spans="1:4" ht="12.75" hidden="1">
      <c r="A162" s="48" t="s">
        <v>94</v>
      </c>
      <c r="B162" s="48"/>
      <c r="C162" s="48"/>
      <c r="D162" s="48"/>
    </row>
    <row r="163" spans="1:4" ht="12.75" hidden="1">
      <c r="A163" s="48" t="s">
        <v>88</v>
      </c>
      <c r="B163" s="48"/>
      <c r="C163" s="48"/>
      <c r="D163" s="48"/>
    </row>
    <row r="164" spans="1:4" ht="12.75" hidden="1">
      <c r="A164" s="48" t="s">
        <v>82</v>
      </c>
      <c r="B164" s="48"/>
      <c r="C164" s="48"/>
      <c r="D164" s="48"/>
    </row>
    <row r="165" spans="1:4" ht="12.75" hidden="1">
      <c r="A165" s="48" t="s">
        <v>96</v>
      </c>
      <c r="B165" s="48"/>
      <c r="C165" s="48"/>
      <c r="D165" s="48"/>
    </row>
    <row r="166" spans="1:4" ht="12.75" hidden="1">
      <c r="A166" s="48" t="s">
        <v>51</v>
      </c>
      <c r="B166" s="48"/>
      <c r="C166" s="48"/>
      <c r="D166" s="48"/>
    </row>
    <row r="167" spans="1:4" ht="12.75" hidden="1">
      <c r="A167" s="48" t="s">
        <v>46</v>
      </c>
      <c r="B167" s="48"/>
      <c r="C167" s="48"/>
      <c r="D167" s="48"/>
    </row>
    <row r="168" spans="1:4" ht="12.75" hidden="1">
      <c r="A168" s="48" t="s">
        <v>47</v>
      </c>
      <c r="B168" s="48"/>
      <c r="C168" s="48"/>
      <c r="D168" s="48"/>
    </row>
    <row r="169" spans="1:4" ht="12.75" hidden="1">
      <c r="A169" s="48" t="s">
        <v>48</v>
      </c>
      <c r="B169" s="48"/>
      <c r="C169" s="48"/>
      <c r="D169" s="48"/>
    </row>
    <row r="170" ht="12.75" hidden="1"/>
    <row r="171" ht="12" customHeight="1" hidden="1"/>
    <row r="172" spans="1:3" ht="12.75" hidden="1">
      <c r="A172" s="6" t="s">
        <v>103</v>
      </c>
      <c r="C172" s="149" t="s">
        <v>104</v>
      </c>
    </row>
    <row r="173" spans="2:3" ht="12.75" hidden="1">
      <c r="B173" t="s">
        <v>29</v>
      </c>
      <c r="C173" t="s">
        <v>30</v>
      </c>
    </row>
    <row r="174" spans="1:4" ht="14.25" hidden="1">
      <c r="A174" s="48" t="s">
        <v>37</v>
      </c>
      <c r="B174" s="123">
        <v>1.8490559181341695</v>
      </c>
      <c r="C174" s="9">
        <f>D174-B174</f>
        <v>0.5907058490896713</v>
      </c>
      <c r="D174" s="135">
        <v>2.4397617672238407</v>
      </c>
    </row>
    <row r="175" spans="1:4" ht="14.25" hidden="1">
      <c r="A175" s="84" t="s">
        <v>69</v>
      </c>
      <c r="B175" s="188">
        <v>2.34</v>
      </c>
      <c r="C175" s="9">
        <f aca="true" t="shared" si="5" ref="C175:C188">D175-B175</f>
        <v>0.11687047451865862</v>
      </c>
      <c r="D175" s="134">
        <v>2.4568704745186585</v>
      </c>
    </row>
    <row r="176" spans="1:4" ht="12.75" hidden="1">
      <c r="A176" s="84" t="s">
        <v>45</v>
      </c>
      <c r="B176" s="123">
        <v>2.92433353896122</v>
      </c>
      <c r="C176" s="9">
        <f t="shared" si="5"/>
        <v>0.5848667094227733</v>
      </c>
      <c r="D176" s="135">
        <v>3.5092002483839932</v>
      </c>
    </row>
    <row r="177" spans="1:4" ht="12.75" hidden="1">
      <c r="A177" s="84" t="s">
        <v>50</v>
      </c>
      <c r="B177" s="123">
        <v>3.206678684544805</v>
      </c>
      <c r="C177" s="9">
        <f t="shared" si="5"/>
        <v>0.6092726498085956</v>
      </c>
      <c r="D177" s="130">
        <v>3.8159513343534006</v>
      </c>
    </row>
    <row r="178" spans="1:4" ht="12.75" hidden="1">
      <c r="A178" s="82" t="s">
        <v>43</v>
      </c>
      <c r="B178" s="123">
        <v>3.3376032148518844</v>
      </c>
      <c r="C178" s="9">
        <f t="shared" si="5"/>
        <v>0.6342596816928343</v>
      </c>
      <c r="D178" s="135">
        <v>3.9718628965447187</v>
      </c>
    </row>
    <row r="179" spans="1:4" ht="12.75" hidden="1">
      <c r="A179" s="48" t="s">
        <v>1</v>
      </c>
      <c r="B179" s="27">
        <v>3.5250591239399935</v>
      </c>
      <c r="C179" s="9">
        <f t="shared" si="5"/>
        <v>1.2750913333234632</v>
      </c>
      <c r="D179" s="135">
        <v>4.800150457263457</v>
      </c>
    </row>
    <row r="180" spans="1:4" ht="12.75" hidden="1">
      <c r="A180" s="84" t="s">
        <v>49</v>
      </c>
      <c r="B180" s="123">
        <v>3.5792398100330356</v>
      </c>
      <c r="C180" s="9">
        <f t="shared" si="5"/>
        <v>0.7874327585955454</v>
      </c>
      <c r="D180" s="135">
        <v>4.366672568628581</v>
      </c>
    </row>
    <row r="181" spans="1:4" ht="12.75" hidden="1">
      <c r="A181" s="48" t="s">
        <v>12</v>
      </c>
      <c r="B181" s="123">
        <v>3.616354732421284</v>
      </c>
      <c r="C181" s="9">
        <f t="shared" si="5"/>
        <v>2.1943922205993758</v>
      </c>
      <c r="D181" s="135">
        <v>5.81074695302066</v>
      </c>
    </row>
    <row r="182" spans="1:4" ht="12.75" hidden="1">
      <c r="A182" s="48" t="s">
        <v>5</v>
      </c>
      <c r="B182" s="123">
        <v>3.6651072736667096</v>
      </c>
      <c r="C182" s="9">
        <f t="shared" si="5"/>
        <v>0.6481815533698452</v>
      </c>
      <c r="D182" s="135">
        <v>4.313288827036555</v>
      </c>
    </row>
    <row r="183" spans="1:4" ht="12.75" hidden="1">
      <c r="A183" s="48" t="s">
        <v>9</v>
      </c>
      <c r="B183" s="123">
        <v>3.6890686932436676</v>
      </c>
      <c r="C183" s="9">
        <f t="shared" si="5"/>
        <v>1.7128186908290468</v>
      </c>
      <c r="D183" s="130">
        <v>5.401887384072714</v>
      </c>
    </row>
    <row r="184" spans="1:4" ht="12.75" hidden="1">
      <c r="A184" s="48" t="s">
        <v>16</v>
      </c>
      <c r="B184" s="123">
        <v>3.693035253654342</v>
      </c>
      <c r="C184" s="9">
        <f t="shared" si="5"/>
        <v>0.1846947549441107</v>
      </c>
      <c r="D184" s="130">
        <v>3.8777300085984527</v>
      </c>
    </row>
    <row r="185" spans="1:4" ht="12.75" hidden="1">
      <c r="A185" s="48" t="s">
        <v>14</v>
      </c>
      <c r="B185" s="123">
        <v>4.148240677625979</v>
      </c>
      <c r="C185" s="9">
        <f t="shared" si="5"/>
        <v>0.6637185095163769</v>
      </c>
      <c r="D185" s="135">
        <v>4.811959187142356</v>
      </c>
    </row>
    <row r="186" spans="1:4" ht="12.75" hidden="1">
      <c r="A186" s="48" t="s">
        <v>8</v>
      </c>
      <c r="B186" s="123">
        <v>4.269111870155971</v>
      </c>
      <c r="C186" s="9">
        <f t="shared" si="5"/>
        <v>0.5763301058967452</v>
      </c>
      <c r="D186" s="135">
        <v>4.845441976052716</v>
      </c>
    </row>
    <row r="187" spans="1:4" ht="12.75" hidden="1">
      <c r="A187" s="48" t="s">
        <v>13</v>
      </c>
      <c r="B187" s="123">
        <v>4.759447026607138</v>
      </c>
      <c r="C187" s="9">
        <f t="shared" si="5"/>
        <v>0.2379723516729264</v>
      </c>
      <c r="D187" s="135">
        <v>4.997419378280064</v>
      </c>
    </row>
    <row r="188" spans="1:4" ht="12.75" hidden="1">
      <c r="A188" s="48" t="s">
        <v>7</v>
      </c>
      <c r="B188" s="123">
        <v>5.220237539840697</v>
      </c>
      <c r="C188" s="9">
        <f t="shared" si="5"/>
        <v>0.46982137858566286</v>
      </c>
      <c r="D188" s="135">
        <v>5.6900589184263595</v>
      </c>
    </row>
    <row r="189" ht="12.75" hidden="1">
      <c r="D189" s="135"/>
    </row>
    <row r="190" spans="1:4" ht="12.75" hidden="1">
      <c r="A190" s="42" t="s">
        <v>3</v>
      </c>
      <c r="B190" s="185">
        <v>10</v>
      </c>
      <c r="C190" s="121" t="s">
        <v>100</v>
      </c>
      <c r="D190" s="135"/>
    </row>
    <row r="191" spans="1:4" ht="12.75" hidden="1">
      <c r="A191" s="42" t="s">
        <v>10</v>
      </c>
      <c r="B191" s="186" t="s">
        <v>99</v>
      </c>
      <c r="C191" s="134" t="s">
        <v>99</v>
      </c>
      <c r="D191" s="135"/>
    </row>
    <row r="192" spans="1:4" ht="14.25" hidden="1">
      <c r="A192" s="84" t="s">
        <v>36</v>
      </c>
      <c r="B192" s="121" t="s">
        <v>99</v>
      </c>
      <c r="C192" s="134" t="s">
        <v>99</v>
      </c>
      <c r="D192" s="135"/>
    </row>
    <row r="193" spans="1:4" ht="12.75" hidden="1">
      <c r="A193" s="42" t="s">
        <v>15</v>
      </c>
      <c r="B193" s="121" t="s">
        <v>11</v>
      </c>
      <c r="C193" s="121" t="s">
        <v>11</v>
      </c>
      <c r="D193" s="135"/>
    </row>
    <row r="194" spans="1:4" ht="12.75" hidden="1">
      <c r="A194" s="84" t="s">
        <v>105</v>
      </c>
      <c r="B194" s="134" t="s">
        <v>11</v>
      </c>
      <c r="C194" s="134" t="s">
        <v>11</v>
      </c>
      <c r="D194" s="48"/>
    </row>
    <row r="195" spans="1:4" ht="12.75" hidden="1">
      <c r="A195" s="84" t="s">
        <v>42</v>
      </c>
      <c r="B195" s="121" t="s">
        <v>11</v>
      </c>
      <c r="C195" s="134" t="s">
        <v>11</v>
      </c>
      <c r="D195" s="48"/>
    </row>
    <row r="196" spans="1:4" ht="12.75" hidden="1">
      <c r="A196" s="84" t="s">
        <v>46</v>
      </c>
      <c r="B196" s="134" t="s">
        <v>11</v>
      </c>
      <c r="C196" s="134" t="s">
        <v>11</v>
      </c>
      <c r="D196" s="48"/>
    </row>
    <row r="197" spans="1:4" ht="12.75" hidden="1">
      <c r="A197" s="84" t="s">
        <v>47</v>
      </c>
      <c r="B197" s="134" t="s">
        <v>11</v>
      </c>
      <c r="C197" s="134" t="s">
        <v>11</v>
      </c>
      <c r="D197" s="48"/>
    </row>
    <row r="198" spans="1:4" ht="12.75" hidden="1">
      <c r="A198" s="84" t="s">
        <v>48</v>
      </c>
      <c r="B198" s="134" t="s">
        <v>11</v>
      </c>
      <c r="C198" s="134" t="s">
        <v>11</v>
      </c>
      <c r="D198" s="48"/>
    </row>
    <row r="199" spans="1:4" ht="12.75" hidden="1">
      <c r="A199" s="84" t="s">
        <v>106</v>
      </c>
      <c r="B199" s="134" t="s">
        <v>11</v>
      </c>
      <c r="C199" s="134" t="s">
        <v>11</v>
      </c>
      <c r="D199" s="48"/>
    </row>
    <row r="200" spans="1:4" ht="12.75" hidden="1">
      <c r="A200" s="84" t="s">
        <v>51</v>
      </c>
      <c r="B200" s="134" t="s">
        <v>11</v>
      </c>
      <c r="C200" s="134" t="s">
        <v>11</v>
      </c>
      <c r="D200" s="48"/>
    </row>
    <row r="201" spans="1:4" ht="12.75" hidden="1">
      <c r="A201" s="84" t="s">
        <v>18</v>
      </c>
      <c r="B201" s="121" t="s">
        <v>100</v>
      </c>
      <c r="C201" s="121" t="s">
        <v>100</v>
      </c>
      <c r="D201" s="48"/>
    </row>
    <row r="202" spans="1:4" ht="12.75" hidden="1">
      <c r="A202" s="42" t="s">
        <v>2</v>
      </c>
      <c r="B202" s="187" t="s">
        <v>38</v>
      </c>
      <c r="C202" s="187" t="s">
        <v>38</v>
      </c>
      <c r="D202" s="48"/>
    </row>
    <row r="203" spans="1:4" ht="12.75" hidden="1">
      <c r="A203" s="42" t="s">
        <v>6</v>
      </c>
      <c r="B203" s="187" t="s">
        <v>38</v>
      </c>
      <c r="C203" s="187" t="s">
        <v>38</v>
      </c>
      <c r="D203" s="48"/>
    </row>
    <row r="204" spans="1:4" ht="12.75" hidden="1">
      <c r="A204" s="42"/>
      <c r="B204" s="182"/>
      <c r="C204" s="140"/>
      <c r="D204" s="48"/>
    </row>
    <row r="205" spans="1:4" ht="12.75" hidden="1">
      <c r="A205" s="85"/>
      <c r="B205" s="182"/>
      <c r="C205" s="140"/>
      <c r="D205" s="48"/>
    </row>
    <row r="206" spans="1:4" ht="12.75" hidden="1">
      <c r="A206" s="84"/>
      <c r="B206" s="121"/>
      <c r="C206" s="134" t="s">
        <v>11</v>
      </c>
      <c r="D206" s="48"/>
    </row>
    <row r="207" spans="1:4" ht="12.75" hidden="1">
      <c r="A207" s="84"/>
      <c r="B207" s="134"/>
      <c r="C207" s="134"/>
      <c r="D207" s="48"/>
    </row>
    <row r="208" spans="1:19" ht="12.75" hidden="1">
      <c r="A208" s="6" t="s">
        <v>110</v>
      </c>
      <c r="C208" s="201" t="s">
        <v>114</v>
      </c>
      <c r="S208" s="6"/>
    </row>
    <row r="209" spans="2:3" ht="12.75" hidden="1">
      <c r="B209" t="s">
        <v>29</v>
      </c>
      <c r="C209" t="s">
        <v>30</v>
      </c>
    </row>
    <row r="210" spans="1:4" ht="12.75" hidden="1">
      <c r="A210" s="48" t="s">
        <v>4</v>
      </c>
      <c r="B210" s="123">
        <v>1.8490559181341695</v>
      </c>
      <c r="C210" s="9">
        <f aca="true" t="shared" si="6" ref="C210:C224">D210-B210</f>
        <v>0.5907058490896713</v>
      </c>
      <c r="D210" s="135">
        <v>2.4397617672238407</v>
      </c>
    </row>
    <row r="211" spans="1:4" ht="12.75" hidden="1">
      <c r="A211" s="84" t="s">
        <v>21</v>
      </c>
      <c r="B211" s="188">
        <v>2.34</v>
      </c>
      <c r="C211" s="34">
        <f t="shared" si="6"/>
        <v>0.11687047451865862</v>
      </c>
      <c r="D211" s="134">
        <v>2.4568704745186585</v>
      </c>
    </row>
    <row r="212" spans="1:4" ht="12.75" hidden="1">
      <c r="A212" s="84" t="s">
        <v>45</v>
      </c>
      <c r="B212" s="121">
        <v>2.92433353896122</v>
      </c>
      <c r="C212" s="34">
        <f t="shared" si="6"/>
        <v>0.5848667094227733</v>
      </c>
      <c r="D212" s="138">
        <v>3.5092002483839932</v>
      </c>
    </row>
    <row r="213" spans="1:4" ht="12.75" hidden="1">
      <c r="A213" s="84" t="s">
        <v>50</v>
      </c>
      <c r="B213" s="121">
        <v>3.206678684544805</v>
      </c>
      <c r="C213" s="34">
        <f t="shared" si="6"/>
        <v>0.6092726498085956</v>
      </c>
      <c r="D213" s="134">
        <v>3.8159513343534006</v>
      </c>
    </row>
    <row r="214" spans="1:4" ht="12.75" hidden="1">
      <c r="A214" s="48" t="s">
        <v>16</v>
      </c>
      <c r="B214" s="123">
        <v>3.693035253654342</v>
      </c>
      <c r="C214" s="9">
        <f t="shared" si="6"/>
        <v>0.1846947549441107</v>
      </c>
      <c r="D214" s="130">
        <v>3.8777300085984527</v>
      </c>
    </row>
    <row r="215" spans="1:4" ht="12.75" hidden="1">
      <c r="A215" s="84" t="s">
        <v>97</v>
      </c>
      <c r="B215" s="121">
        <v>3.3376032148518844</v>
      </c>
      <c r="C215" s="34">
        <f t="shared" si="6"/>
        <v>0.6342596816928343</v>
      </c>
      <c r="D215" s="138">
        <v>3.9718628965447187</v>
      </c>
    </row>
    <row r="216" spans="1:4" ht="12.75" hidden="1">
      <c r="A216" s="48" t="s">
        <v>5</v>
      </c>
      <c r="B216" s="123">
        <v>3.6651072736667096</v>
      </c>
      <c r="C216" s="9">
        <f t="shared" si="6"/>
        <v>0.6481815533698452</v>
      </c>
      <c r="D216" s="135">
        <v>4.313288827036555</v>
      </c>
    </row>
    <row r="217" spans="1:4" ht="12.75" hidden="1">
      <c r="A217" s="84" t="s">
        <v>49</v>
      </c>
      <c r="B217" s="121">
        <v>3.5792398100330356</v>
      </c>
      <c r="C217" s="34">
        <f t="shared" si="6"/>
        <v>0.7874327585955454</v>
      </c>
      <c r="D217" s="138">
        <v>4.366672568628581</v>
      </c>
    </row>
    <row r="218" spans="1:4" ht="12.75" hidden="1">
      <c r="A218" s="48" t="s">
        <v>1</v>
      </c>
      <c r="B218" s="27">
        <v>3.5250591239399935</v>
      </c>
      <c r="C218" s="9">
        <f t="shared" si="6"/>
        <v>1.2750913333234632</v>
      </c>
      <c r="D218" s="135">
        <v>4.800150457263457</v>
      </c>
    </row>
    <row r="219" spans="1:4" ht="12.75" hidden="1">
      <c r="A219" s="48" t="s">
        <v>14</v>
      </c>
      <c r="B219" s="123">
        <v>4.148240677625979</v>
      </c>
      <c r="C219" s="9">
        <f t="shared" si="6"/>
        <v>0.6637185095163769</v>
      </c>
      <c r="D219" s="135">
        <v>4.811959187142356</v>
      </c>
    </row>
    <row r="220" spans="1:4" ht="12.75" hidden="1">
      <c r="A220" s="48" t="s">
        <v>8</v>
      </c>
      <c r="B220" s="123">
        <v>4.269111870155971</v>
      </c>
      <c r="C220" s="9">
        <f t="shared" si="6"/>
        <v>0.5763301058967452</v>
      </c>
      <c r="D220" s="135">
        <v>4.845441976052716</v>
      </c>
    </row>
    <row r="221" spans="1:4" ht="12.75" hidden="1">
      <c r="A221" s="48" t="s">
        <v>13</v>
      </c>
      <c r="B221" s="123">
        <v>4.759447026607138</v>
      </c>
      <c r="C221" s="9">
        <f t="shared" si="6"/>
        <v>0.2379723516729264</v>
      </c>
      <c r="D221" s="135">
        <v>4.997419378280064</v>
      </c>
    </row>
    <row r="222" spans="1:4" ht="12.75" hidden="1">
      <c r="A222" s="48" t="s">
        <v>9</v>
      </c>
      <c r="B222" s="123">
        <v>3.6890686932436676</v>
      </c>
      <c r="C222" s="9">
        <f t="shared" si="6"/>
        <v>1.7128186908290468</v>
      </c>
      <c r="D222" s="130">
        <v>5.401887384072714</v>
      </c>
    </row>
    <row r="223" spans="1:4" ht="12.75" hidden="1">
      <c r="A223" s="48" t="s">
        <v>7</v>
      </c>
      <c r="B223" s="123">
        <v>5.220237539840697</v>
      </c>
      <c r="C223" s="9">
        <f t="shared" si="6"/>
        <v>0.46982137858566286</v>
      </c>
      <c r="D223" s="135">
        <v>5.6900589184263595</v>
      </c>
    </row>
    <row r="224" spans="1:4" ht="12.75" hidden="1">
      <c r="A224" s="48" t="s">
        <v>12</v>
      </c>
      <c r="B224" s="123">
        <v>3.616354732421284</v>
      </c>
      <c r="C224" s="9">
        <f t="shared" si="6"/>
        <v>2.1943922205993758</v>
      </c>
      <c r="D224" s="135">
        <v>5.81074695302066</v>
      </c>
    </row>
    <row r="225" ht="12.75" hidden="1"/>
    <row r="226" ht="12.75" hidden="1"/>
    <row r="227" ht="12.75" hidden="1"/>
    <row r="228" ht="12.75" hidden="1"/>
    <row r="229" ht="12.75" hidden="1"/>
    <row r="230" ht="12.75" hidden="1"/>
    <row r="231" ht="12.75" hidden="1"/>
    <row r="232" ht="12.75" hidden="1"/>
    <row r="233" ht="12.75" hidden="1"/>
    <row r="234" ht="12.75" hidden="1"/>
    <row r="235" ht="12.75" hidden="1"/>
    <row r="236" spans="1:4" ht="14.25" hidden="1">
      <c r="A236" s="84" t="s">
        <v>36</v>
      </c>
      <c r="B236" s="46">
        <v>0</v>
      </c>
      <c r="C236" s="9">
        <f aca="true" t="shared" si="7" ref="C236:C250">D236-B236</f>
        <v>0</v>
      </c>
      <c r="D236" s="46">
        <v>0</v>
      </c>
    </row>
    <row r="237" spans="1:4" ht="12.75" hidden="1">
      <c r="A237" s="84" t="s">
        <v>18</v>
      </c>
      <c r="B237" s="128">
        <v>10</v>
      </c>
      <c r="C237" s="9">
        <f t="shared" si="7"/>
        <v>0</v>
      </c>
      <c r="D237" s="128">
        <v>10</v>
      </c>
    </row>
    <row r="238" spans="1:4" ht="12.75" hidden="1">
      <c r="A238" s="48" t="s">
        <v>10</v>
      </c>
      <c r="B238" s="46">
        <v>0</v>
      </c>
      <c r="C238" s="9">
        <f t="shared" si="7"/>
        <v>0</v>
      </c>
      <c r="D238" s="46">
        <v>0</v>
      </c>
    </row>
    <row r="239" spans="1:4" ht="12.75" hidden="1">
      <c r="A239" s="48" t="s">
        <v>3</v>
      </c>
      <c r="B239" s="128">
        <v>10</v>
      </c>
      <c r="C239" s="9">
        <f t="shared" si="7"/>
        <v>0</v>
      </c>
      <c r="D239" s="128">
        <v>10</v>
      </c>
    </row>
    <row r="240" spans="1:4" ht="12.75" hidden="1">
      <c r="A240" s="48" t="s">
        <v>6</v>
      </c>
      <c r="B240" s="126" t="s">
        <v>38</v>
      </c>
      <c r="C240" s="9" t="e">
        <f t="shared" si="7"/>
        <v>#VALUE!</v>
      </c>
      <c r="D240" s="126" t="s">
        <v>38</v>
      </c>
    </row>
    <row r="241" spans="1:4" ht="12.75" hidden="1">
      <c r="A241" s="48" t="s">
        <v>2</v>
      </c>
      <c r="B241" s="126" t="s">
        <v>38</v>
      </c>
      <c r="C241" s="9" t="e">
        <f t="shared" si="7"/>
        <v>#VALUE!</v>
      </c>
      <c r="D241" s="126" t="s">
        <v>38</v>
      </c>
    </row>
    <row r="242" spans="1:4" ht="12.75" hidden="1">
      <c r="A242" s="48" t="s">
        <v>15</v>
      </c>
      <c r="B242" s="121" t="s">
        <v>11</v>
      </c>
      <c r="C242" s="9" t="e">
        <f t="shared" si="7"/>
        <v>#VALUE!</v>
      </c>
      <c r="D242" s="123" t="s">
        <v>11</v>
      </c>
    </row>
    <row r="243" spans="1:4" ht="12.75" hidden="1">
      <c r="A243" s="84" t="s">
        <v>105</v>
      </c>
      <c r="B243" s="134" t="s">
        <v>11</v>
      </c>
      <c r="C243" s="34" t="e">
        <f t="shared" si="7"/>
        <v>#VALUE!</v>
      </c>
      <c r="D243" s="134" t="s">
        <v>11</v>
      </c>
    </row>
    <row r="244" spans="1:4" ht="12.75" hidden="1">
      <c r="A244" s="84" t="s">
        <v>42</v>
      </c>
      <c r="B244" s="121" t="s">
        <v>11</v>
      </c>
      <c r="C244" s="34" t="e">
        <f t="shared" si="7"/>
        <v>#VALUE!</v>
      </c>
      <c r="D244" s="134" t="s">
        <v>11</v>
      </c>
    </row>
    <row r="245" spans="1:4" ht="12.75" hidden="1">
      <c r="A245" s="84" t="s">
        <v>44</v>
      </c>
      <c r="B245" s="134" t="s">
        <v>11</v>
      </c>
      <c r="C245" s="34" t="e">
        <f t="shared" si="7"/>
        <v>#VALUE!</v>
      </c>
      <c r="D245" s="134" t="s">
        <v>11</v>
      </c>
    </row>
    <row r="246" spans="1:4" ht="12.75" hidden="1">
      <c r="A246" s="84" t="s">
        <v>46</v>
      </c>
      <c r="B246" s="134" t="s">
        <v>11</v>
      </c>
      <c r="C246" s="34" t="e">
        <f t="shared" si="7"/>
        <v>#VALUE!</v>
      </c>
      <c r="D246" s="134" t="s">
        <v>11</v>
      </c>
    </row>
    <row r="247" spans="1:4" ht="12.75" hidden="1">
      <c r="A247" s="84" t="s">
        <v>47</v>
      </c>
      <c r="B247" s="134" t="s">
        <v>11</v>
      </c>
      <c r="C247" s="34" t="e">
        <f t="shared" si="7"/>
        <v>#VALUE!</v>
      </c>
      <c r="D247" s="134" t="s">
        <v>11</v>
      </c>
    </row>
    <row r="248" spans="1:4" ht="12.75" hidden="1">
      <c r="A248" s="84" t="s">
        <v>48</v>
      </c>
      <c r="B248" s="134" t="s">
        <v>11</v>
      </c>
      <c r="C248" s="34" t="e">
        <f t="shared" si="7"/>
        <v>#VALUE!</v>
      </c>
      <c r="D248" s="134" t="s">
        <v>11</v>
      </c>
    </row>
    <row r="249" spans="1:4" ht="12.75" hidden="1">
      <c r="A249" s="84" t="s">
        <v>106</v>
      </c>
      <c r="B249" s="134" t="s">
        <v>11</v>
      </c>
      <c r="C249" s="34" t="e">
        <f t="shared" si="7"/>
        <v>#VALUE!</v>
      </c>
      <c r="D249" s="134" t="s">
        <v>11</v>
      </c>
    </row>
    <row r="250" spans="1:4" ht="12.75" hidden="1">
      <c r="A250" s="84" t="s">
        <v>51</v>
      </c>
      <c r="B250" s="134" t="s">
        <v>11</v>
      </c>
      <c r="C250" s="34" t="e">
        <f t="shared" si="7"/>
        <v>#VALUE!</v>
      </c>
      <c r="D250" s="134" t="s">
        <v>11</v>
      </c>
    </row>
    <row r="251" ht="12.75" hidden="1"/>
    <row r="252" ht="12.75" hidden="1"/>
    <row r="253" ht="12.75" hidden="1"/>
    <row r="254" ht="12.75" hidden="1"/>
    <row r="255" spans="1:3" ht="12.75" hidden="1">
      <c r="A255" s="6" t="s">
        <v>115</v>
      </c>
      <c r="C255" s="201" t="s">
        <v>114</v>
      </c>
    </row>
    <row r="256" spans="2:3" ht="12.75" hidden="1">
      <c r="B256" t="s">
        <v>29</v>
      </c>
      <c r="C256" t="s">
        <v>30</v>
      </c>
    </row>
    <row r="257" spans="1:4" ht="12.75" hidden="1">
      <c r="A257" s="84" t="s">
        <v>20</v>
      </c>
      <c r="B257" s="27">
        <v>2.2527591532075224</v>
      </c>
      <c r="C257" s="9">
        <f>D257-B257</f>
        <v>0.1464293449584888</v>
      </c>
      <c r="D257" s="9">
        <v>2.399188498166011</v>
      </c>
    </row>
    <row r="258" spans="1:4" ht="12.75" hidden="1">
      <c r="A258" s="48" t="s">
        <v>4</v>
      </c>
      <c r="B258" s="123">
        <v>1.8490559181341695</v>
      </c>
      <c r="C258" s="9">
        <f aca="true" t="shared" si="8" ref="C258:C272">D258-B258</f>
        <v>0.5907058490896713</v>
      </c>
      <c r="D258" s="134">
        <v>2.4397617672238407</v>
      </c>
    </row>
    <row r="259" spans="1:4" ht="12.75" hidden="1">
      <c r="A259" s="84" t="s">
        <v>21</v>
      </c>
      <c r="B259" s="120">
        <v>2.34</v>
      </c>
      <c r="C259" s="9">
        <f t="shared" si="8"/>
        <v>0.11687047451865862</v>
      </c>
      <c r="D259" s="9">
        <v>2.4568704745186585</v>
      </c>
    </row>
    <row r="260" spans="1:4" ht="12.75" hidden="1">
      <c r="A260" s="84" t="s">
        <v>45</v>
      </c>
      <c r="B260" s="123">
        <v>2.92433353896122</v>
      </c>
      <c r="C260" s="9">
        <f t="shared" si="8"/>
        <v>0.5848667094227733</v>
      </c>
      <c r="D260" s="9">
        <v>3.5092002483839932</v>
      </c>
    </row>
    <row r="261" spans="1:4" ht="12.75" hidden="1">
      <c r="A261" s="84" t="s">
        <v>50</v>
      </c>
      <c r="B261" s="123">
        <v>3.206678684544805</v>
      </c>
      <c r="C261" s="9">
        <f t="shared" si="8"/>
        <v>0.6092726498085956</v>
      </c>
      <c r="D261" s="9">
        <v>3.8159513343534006</v>
      </c>
    </row>
    <row r="262" spans="1:4" ht="12.75" hidden="1">
      <c r="A262" s="48" t="s">
        <v>16</v>
      </c>
      <c r="B262" s="123">
        <v>3.693035253654342</v>
      </c>
      <c r="C262" s="9">
        <f t="shared" si="8"/>
        <v>0.1846947549441107</v>
      </c>
      <c r="D262" s="135">
        <v>3.8777300085984527</v>
      </c>
    </row>
    <row r="263" spans="1:4" ht="12.75" hidden="1">
      <c r="A263" s="84" t="s">
        <v>97</v>
      </c>
      <c r="B263" s="123">
        <v>3.3376032148518844</v>
      </c>
      <c r="C263" s="9">
        <f t="shared" si="8"/>
        <v>0.6342596816928343</v>
      </c>
      <c r="D263" s="9">
        <v>3.9718628965447187</v>
      </c>
    </row>
    <row r="264" spans="1:4" ht="12.75" hidden="1">
      <c r="A264" s="48" t="s">
        <v>5</v>
      </c>
      <c r="B264" s="123">
        <v>3.6651072736667096</v>
      </c>
      <c r="C264" s="9">
        <f t="shared" si="8"/>
        <v>0.6481815533698452</v>
      </c>
      <c r="D264" s="130">
        <v>4.313288827036555</v>
      </c>
    </row>
    <row r="265" spans="1:4" ht="12.75" hidden="1">
      <c r="A265" s="84" t="s">
        <v>49</v>
      </c>
      <c r="B265" s="123">
        <v>3.5792398100330356</v>
      </c>
      <c r="C265" s="9">
        <f t="shared" si="8"/>
        <v>0.7874327585955454</v>
      </c>
      <c r="D265" s="9">
        <v>4.366672568628581</v>
      </c>
    </row>
    <row r="266" spans="1:4" ht="12.75" hidden="1">
      <c r="A266" s="48" t="s">
        <v>1</v>
      </c>
      <c r="B266" s="27">
        <v>3.5250591239399935</v>
      </c>
      <c r="C266" s="9">
        <f t="shared" si="8"/>
        <v>1.2750913333234632</v>
      </c>
      <c r="D266" s="135">
        <v>4.800150457263457</v>
      </c>
    </row>
    <row r="267" spans="1:4" ht="12.75" hidden="1">
      <c r="A267" s="48" t="s">
        <v>14</v>
      </c>
      <c r="B267" s="123">
        <v>4.148240677625979</v>
      </c>
      <c r="C267" s="9">
        <f t="shared" si="8"/>
        <v>0.6637185095163769</v>
      </c>
      <c r="D267" s="130">
        <v>4.811959187142356</v>
      </c>
    </row>
    <row r="268" spans="1:4" ht="12.75" hidden="1">
      <c r="A268" s="48" t="s">
        <v>8</v>
      </c>
      <c r="B268" s="123">
        <v>4.269111870155971</v>
      </c>
      <c r="C268" s="9">
        <f t="shared" si="8"/>
        <v>0.5763301058967452</v>
      </c>
      <c r="D268" s="138">
        <v>4.845441976052716</v>
      </c>
    </row>
    <row r="269" spans="1:4" ht="12.75" hidden="1">
      <c r="A269" s="48" t="s">
        <v>13</v>
      </c>
      <c r="B269" s="123">
        <v>4.759447026607138</v>
      </c>
      <c r="C269" s="9">
        <f t="shared" si="8"/>
        <v>0.2379723516729264</v>
      </c>
      <c r="D269" s="135">
        <v>4.997419378280064</v>
      </c>
    </row>
    <row r="270" spans="1:4" ht="12.75" hidden="1">
      <c r="A270" s="48" t="s">
        <v>9</v>
      </c>
      <c r="B270" s="123">
        <v>3.6890686932436676</v>
      </c>
      <c r="C270" s="9">
        <f t="shared" si="8"/>
        <v>1.7128186908290468</v>
      </c>
      <c r="D270" s="135">
        <v>5.401887384072714</v>
      </c>
    </row>
    <row r="271" spans="1:4" ht="12.75" hidden="1">
      <c r="A271" s="48" t="s">
        <v>7</v>
      </c>
      <c r="B271" s="123">
        <v>5.220237539840697</v>
      </c>
      <c r="C271" s="9">
        <f t="shared" si="8"/>
        <v>0.46982137858566286</v>
      </c>
      <c r="D271" s="135">
        <v>5.6900589184263595</v>
      </c>
    </row>
    <row r="272" spans="1:4" ht="12.75" hidden="1">
      <c r="A272" s="48" t="s">
        <v>12</v>
      </c>
      <c r="B272" s="123">
        <v>3.616354732421284</v>
      </c>
      <c r="C272" s="9">
        <f t="shared" si="8"/>
        <v>2.1943922205993758</v>
      </c>
      <c r="D272" s="135">
        <v>5.81074695302066</v>
      </c>
    </row>
    <row r="273" ht="12.75" hidden="1"/>
    <row r="274" ht="12.75" hidden="1"/>
    <row r="275" spans="1:4" ht="12.75" hidden="1">
      <c r="A275" s="48" t="s">
        <v>10</v>
      </c>
      <c r="B275" s="46">
        <v>0</v>
      </c>
      <c r="C275" s="9"/>
      <c r="D275" s="135">
        <v>0</v>
      </c>
    </row>
    <row r="276" spans="1:4" ht="13.5" hidden="1" thickBot="1">
      <c r="A276" s="35" t="s">
        <v>3</v>
      </c>
      <c r="B276" s="195">
        <v>10</v>
      </c>
      <c r="C276" s="34"/>
      <c r="D276" s="138">
        <v>10</v>
      </c>
    </row>
    <row r="277" spans="1:4" ht="13.5" hidden="1" thickTop="1">
      <c r="A277" s="84" t="s">
        <v>18</v>
      </c>
      <c r="B277" s="128">
        <v>10</v>
      </c>
      <c r="D277">
        <v>10</v>
      </c>
    </row>
    <row r="278" spans="1:4" ht="12.75" hidden="1">
      <c r="A278" s="48" t="s">
        <v>15</v>
      </c>
      <c r="B278" s="121" t="s">
        <v>11</v>
      </c>
      <c r="C278" s="9"/>
      <c r="D278" s="135" t="s">
        <v>11</v>
      </c>
    </row>
    <row r="279" spans="1:4" ht="12.75" hidden="1">
      <c r="A279" s="84" t="s">
        <v>105</v>
      </c>
      <c r="B279" s="134" t="s">
        <v>11</v>
      </c>
      <c r="D279" t="s">
        <v>11</v>
      </c>
    </row>
    <row r="280" spans="1:4" ht="12.75" hidden="1">
      <c r="A280" s="82" t="s">
        <v>42</v>
      </c>
      <c r="B280" s="121" t="s">
        <v>11</v>
      </c>
      <c r="D280" t="s">
        <v>11</v>
      </c>
    </row>
    <row r="281" spans="1:4" ht="12.75" hidden="1">
      <c r="A281" s="82" t="s">
        <v>44</v>
      </c>
      <c r="B281" s="130" t="s">
        <v>11</v>
      </c>
      <c r="D281" t="s">
        <v>11</v>
      </c>
    </row>
    <row r="282" spans="1:4" ht="12.75" hidden="1">
      <c r="A282" s="84" t="s">
        <v>46</v>
      </c>
      <c r="B282" s="134" t="s">
        <v>11</v>
      </c>
      <c r="D282" t="s">
        <v>11</v>
      </c>
    </row>
    <row r="283" spans="1:4" ht="12.75" hidden="1">
      <c r="A283" s="84" t="s">
        <v>47</v>
      </c>
      <c r="B283" s="134" t="s">
        <v>11</v>
      </c>
      <c r="D283" t="s">
        <v>11</v>
      </c>
    </row>
    <row r="284" spans="1:4" ht="12.75" hidden="1">
      <c r="A284" s="84" t="s">
        <v>48</v>
      </c>
      <c r="B284" s="134" t="s">
        <v>11</v>
      </c>
      <c r="D284" t="s">
        <v>11</v>
      </c>
    </row>
    <row r="285" spans="1:4" ht="12.75" hidden="1">
      <c r="A285" s="84" t="s">
        <v>106</v>
      </c>
      <c r="B285" s="134" t="s">
        <v>11</v>
      </c>
      <c r="D285" t="s">
        <v>11</v>
      </c>
    </row>
    <row r="286" spans="1:4" ht="12.75" hidden="1">
      <c r="A286" s="48" t="s">
        <v>2</v>
      </c>
      <c r="B286" s="126" t="s">
        <v>38</v>
      </c>
      <c r="C286" s="34"/>
      <c r="D286" s="134" t="s">
        <v>38</v>
      </c>
    </row>
    <row r="287" spans="1:4" ht="12.75" hidden="1">
      <c r="A287" s="48" t="s">
        <v>6</v>
      </c>
      <c r="B287" s="126" t="s">
        <v>38</v>
      </c>
      <c r="C287" s="34"/>
      <c r="D287" s="138" t="s">
        <v>38</v>
      </c>
    </row>
    <row r="288" spans="1:4" ht="13.5" hidden="1" thickBot="1">
      <c r="A288" s="94" t="s">
        <v>51</v>
      </c>
      <c r="B288" s="136" t="s">
        <v>11</v>
      </c>
      <c r="D288" t="s">
        <v>11</v>
      </c>
    </row>
    <row r="289" ht="13.5" hidden="1" thickTop="1"/>
    <row r="290" ht="12.75" hidden="1"/>
    <row r="291" spans="1:3" ht="12.75" hidden="1">
      <c r="A291" s="6" t="s">
        <v>116</v>
      </c>
      <c r="C291" s="201" t="s">
        <v>114</v>
      </c>
    </row>
    <row r="292" spans="2:3" ht="12.75" hidden="1">
      <c r="B292" t="s">
        <v>29</v>
      </c>
      <c r="C292" t="s">
        <v>30</v>
      </c>
    </row>
    <row r="293" spans="1:4" ht="12.75" hidden="1">
      <c r="A293" s="84" t="s">
        <v>20</v>
      </c>
      <c r="B293" s="27">
        <v>2.2527591532075224</v>
      </c>
      <c r="C293" s="9">
        <v>0.1464293449584888</v>
      </c>
      <c r="D293" s="27">
        <v>2.399188498166011</v>
      </c>
    </row>
    <row r="294" spans="1:4" ht="12.75" hidden="1">
      <c r="A294" s="82" t="s">
        <v>4</v>
      </c>
      <c r="B294" s="123">
        <v>1.8490559181341695</v>
      </c>
      <c r="C294" s="9">
        <v>0.5907058490896713</v>
      </c>
      <c r="D294" s="135">
        <v>2.4397617672238407</v>
      </c>
    </row>
    <row r="295" spans="1:4" ht="12.75" hidden="1">
      <c r="A295" s="84" t="s">
        <v>21</v>
      </c>
      <c r="B295" s="188">
        <v>2.34</v>
      </c>
      <c r="C295" s="9">
        <v>0.11687047451865862</v>
      </c>
      <c r="D295" s="134">
        <v>2.4568704745186585</v>
      </c>
    </row>
    <row r="296" spans="1:4" ht="12.75" hidden="1">
      <c r="A296" s="84" t="s">
        <v>45</v>
      </c>
      <c r="B296" s="123">
        <v>2.92433353896122</v>
      </c>
      <c r="C296" s="9">
        <v>0.5848667094227733</v>
      </c>
      <c r="D296" s="135">
        <v>3.5092002483839932</v>
      </c>
    </row>
    <row r="297" spans="1:4" ht="12.75" hidden="1">
      <c r="A297" s="84" t="s">
        <v>50</v>
      </c>
      <c r="B297" s="123">
        <v>3.206678684544805</v>
      </c>
      <c r="C297" s="9">
        <v>0.6092726498085956</v>
      </c>
      <c r="D297" s="130">
        <v>3.8159513343534006</v>
      </c>
    </row>
    <row r="298" spans="1:4" ht="12.75" hidden="1">
      <c r="A298" s="48" t="s">
        <v>16</v>
      </c>
      <c r="B298" s="123">
        <v>3.693035253654342</v>
      </c>
      <c r="C298" s="9">
        <v>0.1846947549441107</v>
      </c>
      <c r="D298" s="130">
        <v>3.8777300085984527</v>
      </c>
    </row>
    <row r="299" spans="1:4" ht="12.75" hidden="1">
      <c r="A299" s="82" t="s">
        <v>97</v>
      </c>
      <c r="B299" s="123">
        <v>3.3376032148518844</v>
      </c>
      <c r="C299" s="9">
        <v>0.6342596816928343</v>
      </c>
      <c r="D299" s="135">
        <v>3.9718628965447187</v>
      </c>
    </row>
    <row r="300" spans="1:4" ht="12.75" hidden="1">
      <c r="A300" s="48" t="s">
        <v>10</v>
      </c>
      <c r="B300" s="27">
        <v>3.757502213439424</v>
      </c>
      <c r="C300" s="9">
        <v>0.31653374589446504</v>
      </c>
      <c r="D300" s="27">
        <v>4.074035959333889</v>
      </c>
    </row>
    <row r="301" spans="1:4" ht="12.75" hidden="1">
      <c r="A301" s="48" t="s">
        <v>5</v>
      </c>
      <c r="B301" s="123">
        <v>3.6651072736667096</v>
      </c>
      <c r="C301" s="9">
        <v>0.6481815533698452</v>
      </c>
      <c r="D301" s="135">
        <v>4.313288827036555</v>
      </c>
    </row>
    <row r="302" spans="1:4" ht="12.75" hidden="1">
      <c r="A302" s="84" t="s">
        <v>49</v>
      </c>
      <c r="B302" s="123">
        <v>3.5792398100330356</v>
      </c>
      <c r="C302" s="9">
        <v>0.7874327585955454</v>
      </c>
      <c r="D302" s="135">
        <v>4.366672568628581</v>
      </c>
    </row>
    <row r="303" spans="1:4" ht="12.75" hidden="1">
      <c r="A303" s="48" t="s">
        <v>1</v>
      </c>
      <c r="B303" s="27">
        <v>3.5250591239399935</v>
      </c>
      <c r="C303" s="9">
        <v>1.2750913333234632</v>
      </c>
      <c r="D303" s="135">
        <v>4.800150457263457</v>
      </c>
    </row>
    <row r="304" spans="1:4" ht="12.75" hidden="1">
      <c r="A304" s="48" t="s">
        <v>14</v>
      </c>
      <c r="B304" s="123">
        <v>4.148240677625979</v>
      </c>
      <c r="C304" s="9">
        <v>0.6637185095163769</v>
      </c>
      <c r="D304" s="135">
        <v>4.811959187142356</v>
      </c>
    </row>
    <row r="305" spans="1:4" ht="12.75" hidden="1">
      <c r="A305" s="48" t="s">
        <v>8</v>
      </c>
      <c r="B305" s="123">
        <v>4.269111870155971</v>
      </c>
      <c r="C305" s="9">
        <v>0.5763301058967452</v>
      </c>
      <c r="D305" s="135">
        <v>4.845441976052716</v>
      </c>
    </row>
    <row r="306" spans="1:4" ht="12.75" hidden="1">
      <c r="A306" s="48" t="s">
        <v>13</v>
      </c>
      <c r="B306" s="123">
        <v>4.759447026607138</v>
      </c>
      <c r="C306" s="9">
        <v>0.2379723516729264</v>
      </c>
      <c r="D306" s="135">
        <v>4.997419378280064</v>
      </c>
    </row>
    <row r="307" spans="1:4" ht="12.75" hidden="1">
      <c r="A307" s="48" t="s">
        <v>7</v>
      </c>
      <c r="B307" s="123">
        <v>5.220237539840697</v>
      </c>
      <c r="C307" s="9">
        <v>0.46982137858566286</v>
      </c>
      <c r="D307" s="135">
        <v>5.6900589184263595</v>
      </c>
    </row>
    <row r="308" spans="1:4" ht="12.75" hidden="1">
      <c r="A308" s="48" t="s">
        <v>12</v>
      </c>
      <c r="B308" s="123">
        <v>3.616354732421284</v>
      </c>
      <c r="C308" s="9">
        <v>2.1943922205993758</v>
      </c>
      <c r="D308" s="135">
        <v>5.81074695302066</v>
      </c>
    </row>
    <row r="309" ht="12.75" hidden="1"/>
    <row r="310" spans="1:4" ht="12.75" hidden="1">
      <c r="A310" s="48" t="s">
        <v>3</v>
      </c>
      <c r="B310" s="128">
        <v>10</v>
      </c>
      <c r="C310" s="9">
        <v>0</v>
      </c>
      <c r="D310" s="128">
        <v>10</v>
      </c>
    </row>
    <row r="311" spans="1:4" ht="12.75" hidden="1">
      <c r="A311" s="48" t="s">
        <v>9</v>
      </c>
      <c r="B311" s="46">
        <v>0</v>
      </c>
      <c r="C311" s="9">
        <v>10</v>
      </c>
      <c r="D311" s="125">
        <v>10</v>
      </c>
    </row>
    <row r="312" spans="1:4" ht="12.75" hidden="1">
      <c r="A312" s="84" t="s">
        <v>18</v>
      </c>
      <c r="B312" s="128">
        <v>10</v>
      </c>
      <c r="C312" s="9">
        <v>0</v>
      </c>
      <c r="D312" s="128">
        <v>10</v>
      </c>
    </row>
    <row r="313" spans="1:4" ht="12.75" hidden="1">
      <c r="A313" s="48" t="s">
        <v>15</v>
      </c>
      <c r="B313" s="121" t="s">
        <v>11</v>
      </c>
      <c r="C313" s="9" t="e">
        <v>#VALUE!</v>
      </c>
      <c r="D313" s="123" t="s">
        <v>11</v>
      </c>
    </row>
    <row r="314" spans="1:4" ht="13.5" hidden="1" thickBot="1">
      <c r="A314" s="94" t="s">
        <v>105</v>
      </c>
      <c r="B314" s="136" t="s">
        <v>11</v>
      </c>
      <c r="C314" s="9" t="e">
        <v>#VALUE!</v>
      </c>
      <c r="D314" s="136" t="s">
        <v>11</v>
      </c>
    </row>
    <row r="315" spans="1:4" ht="13.5" hidden="1" thickTop="1">
      <c r="A315" s="82" t="s">
        <v>42</v>
      </c>
      <c r="B315" s="121" t="s">
        <v>11</v>
      </c>
      <c r="C315" s="9" t="e">
        <v>#VALUE!</v>
      </c>
      <c r="D315" s="130" t="s">
        <v>11</v>
      </c>
    </row>
    <row r="316" spans="1:4" ht="12.75" hidden="1">
      <c r="A316" s="82" t="s">
        <v>44</v>
      </c>
      <c r="B316" s="130" t="s">
        <v>11</v>
      </c>
      <c r="C316" s="9" t="e">
        <v>#VALUE!</v>
      </c>
      <c r="D316" s="130" t="s">
        <v>11</v>
      </c>
    </row>
    <row r="317" spans="1:4" ht="12.75" hidden="1">
      <c r="A317" s="84" t="s">
        <v>46</v>
      </c>
      <c r="B317" s="134" t="s">
        <v>11</v>
      </c>
      <c r="C317" s="9" t="e">
        <v>#VALUE!</v>
      </c>
      <c r="D317" s="134" t="s">
        <v>11</v>
      </c>
    </row>
    <row r="318" spans="1:4" ht="12.75" hidden="1">
      <c r="A318" s="84" t="s">
        <v>47</v>
      </c>
      <c r="B318" s="134" t="s">
        <v>11</v>
      </c>
      <c r="C318" s="9" t="e">
        <v>#VALUE!</v>
      </c>
      <c r="D318" s="134" t="s">
        <v>11</v>
      </c>
    </row>
    <row r="319" spans="1:4" ht="12.75" hidden="1">
      <c r="A319" s="84" t="s">
        <v>48</v>
      </c>
      <c r="B319" s="134" t="s">
        <v>11</v>
      </c>
      <c r="C319" s="9" t="e">
        <v>#VALUE!</v>
      </c>
      <c r="D319" s="134" t="s">
        <v>11</v>
      </c>
    </row>
    <row r="320" spans="1:4" ht="12.75" hidden="1">
      <c r="A320" s="84" t="s">
        <v>106</v>
      </c>
      <c r="B320" s="134" t="s">
        <v>11</v>
      </c>
      <c r="C320" s="9" t="e">
        <v>#VALUE!</v>
      </c>
      <c r="D320" s="134" t="s">
        <v>11</v>
      </c>
    </row>
    <row r="321" spans="1:4" ht="12.75" hidden="1">
      <c r="A321" s="84" t="s">
        <v>51</v>
      </c>
      <c r="B321" s="130" t="s">
        <v>11</v>
      </c>
      <c r="C321" s="9" t="e">
        <v>#VALUE!</v>
      </c>
      <c r="D321" s="130" t="s">
        <v>11</v>
      </c>
    </row>
    <row r="322" spans="1:4" ht="12.75" hidden="1">
      <c r="A322" s="48" t="s">
        <v>2</v>
      </c>
      <c r="B322" s="126" t="s">
        <v>38</v>
      </c>
      <c r="C322" s="9" t="e">
        <v>#VALUE!</v>
      </c>
      <c r="D322" s="126" t="s">
        <v>38</v>
      </c>
    </row>
    <row r="323" spans="1:4" ht="12.75" hidden="1">
      <c r="A323" s="48" t="s">
        <v>6</v>
      </c>
      <c r="B323" s="126" t="s">
        <v>38</v>
      </c>
      <c r="C323" s="9" t="e">
        <v>#VALUE!</v>
      </c>
      <c r="D323" s="126" t="s">
        <v>38</v>
      </c>
    </row>
    <row r="324" ht="12.75" hidden="1"/>
    <row r="325" spans="1:4" ht="12.75" hidden="1">
      <c r="A325" s="48"/>
      <c r="B325" s="180"/>
      <c r="C325" s="9">
        <v>0</v>
      </c>
      <c r="D325" s="113"/>
    </row>
    <row r="326" spans="1:4" ht="13.5" hidden="1" thickBot="1">
      <c r="A326" s="197" t="s">
        <v>52</v>
      </c>
      <c r="B326" s="184"/>
      <c r="C326" s="9">
        <v>0</v>
      </c>
      <c r="D326" s="146"/>
    </row>
    <row r="327" ht="13.5" hidden="1" thickTop="1"/>
    <row r="328" ht="12.75" hidden="1"/>
    <row r="329" ht="12.75" hidden="1"/>
    <row r="330" spans="1:2" ht="12.75" hidden="1">
      <c r="A330" s="202" t="s">
        <v>120</v>
      </c>
      <c r="B330" s="202"/>
    </row>
    <row r="331" spans="1:3" ht="12.75" hidden="1">
      <c r="A331" s="6" t="s">
        <v>118</v>
      </c>
      <c r="C331" s="201" t="s">
        <v>119</v>
      </c>
    </row>
    <row r="332" spans="2:4" ht="12.75" hidden="1">
      <c r="B332" t="s">
        <v>29</v>
      </c>
      <c r="C332" t="s">
        <v>30</v>
      </c>
      <c r="D332" s="28" t="s">
        <v>121</v>
      </c>
    </row>
    <row r="333" spans="1:4" ht="12.75" hidden="1">
      <c r="A333" s="82" t="s">
        <v>21</v>
      </c>
      <c r="B333" s="120">
        <v>2.4187499509318267</v>
      </c>
      <c r="C333" s="9">
        <v>0.12093749754659111</v>
      </c>
      <c r="D333" s="130">
        <v>2.5396874484784178</v>
      </c>
    </row>
    <row r="334" spans="1:4" ht="12.75" hidden="1">
      <c r="A334" s="82" t="s">
        <v>4</v>
      </c>
      <c r="B334" s="123">
        <v>1.977272698847599</v>
      </c>
      <c r="C334" s="9">
        <v>0.6408251250186323</v>
      </c>
      <c r="D334" s="135">
        <v>2.6180978238662314</v>
      </c>
    </row>
    <row r="335" spans="1:4" ht="12.75" hidden="1">
      <c r="A335" s="84" t="s">
        <v>45</v>
      </c>
      <c r="B335" s="123">
        <v>3.225776505522525</v>
      </c>
      <c r="C335" s="9">
        <v>0.7257997123104647</v>
      </c>
      <c r="D335" s="135">
        <v>3.9515762178329896</v>
      </c>
    </row>
    <row r="336" spans="1:4" ht="12.75" hidden="1">
      <c r="A336" s="84" t="s">
        <v>50</v>
      </c>
      <c r="B336" s="123">
        <v>3.6188891785062487</v>
      </c>
      <c r="C336" s="9">
        <v>0.6875895573288227</v>
      </c>
      <c r="D336" s="130">
        <v>4.306478735835071</v>
      </c>
    </row>
    <row r="337" spans="1:4" ht="12.75" hidden="1">
      <c r="A337" s="48" t="s">
        <v>16</v>
      </c>
      <c r="B337" s="123">
        <v>4.19967339638865</v>
      </c>
      <c r="C337" s="9">
        <v>0.20998367153912323</v>
      </c>
      <c r="D337" s="130">
        <v>4.409657067927773</v>
      </c>
    </row>
    <row r="338" spans="1:4" ht="12.75" hidden="1">
      <c r="A338" s="84" t="s">
        <v>49</v>
      </c>
      <c r="B338" s="123">
        <v>3.625869058866039</v>
      </c>
      <c r="C338" s="9">
        <v>0.7976911921015084</v>
      </c>
      <c r="D338" s="135">
        <v>4.423560250967547</v>
      </c>
    </row>
    <row r="339" spans="1:4" ht="12.75" hidden="1">
      <c r="A339" s="82" t="s">
        <v>97</v>
      </c>
      <c r="B339" s="123">
        <v>3.7776344495414107</v>
      </c>
      <c r="C339" s="9">
        <v>0.7177708132454321</v>
      </c>
      <c r="D339" s="135">
        <v>4.495405262786843</v>
      </c>
    </row>
    <row r="340" spans="1:4" ht="12.75" hidden="1">
      <c r="A340" s="48" t="s">
        <v>5</v>
      </c>
      <c r="B340" s="123">
        <v>3.9872822025323904</v>
      </c>
      <c r="C340" s="9">
        <v>0.6923469403569635</v>
      </c>
      <c r="D340" s="135">
        <v>4.679629142889354</v>
      </c>
    </row>
    <row r="341" spans="1:4" ht="12.75" hidden="1">
      <c r="A341" s="48" t="s">
        <v>14</v>
      </c>
      <c r="B341" s="123">
        <v>4.4052263847996045</v>
      </c>
      <c r="C341" s="9">
        <v>0.7048360292630758</v>
      </c>
      <c r="D341" s="135">
        <v>5.11006241406268</v>
      </c>
    </row>
    <row r="342" spans="1:4" ht="12.75" hidden="1">
      <c r="A342" s="48" t="s">
        <v>13</v>
      </c>
      <c r="B342" s="123">
        <v>5.044443509938155</v>
      </c>
      <c r="C342" s="9">
        <v>0.25222217127969593</v>
      </c>
      <c r="D342" s="135">
        <v>5.296665681217851</v>
      </c>
    </row>
    <row r="343" spans="1:4" ht="12.75" hidden="1">
      <c r="A343" s="48" t="s">
        <v>8</v>
      </c>
      <c r="B343" s="123">
        <v>4.945639365669983</v>
      </c>
      <c r="C343" s="9">
        <v>0.6676613143654482</v>
      </c>
      <c r="D343" s="135">
        <v>5.613300680035431</v>
      </c>
    </row>
    <row r="344" spans="1:4" ht="12.75" hidden="1">
      <c r="A344" s="48" t="s">
        <v>1</v>
      </c>
      <c r="B344" s="27">
        <v>4.261484106322631</v>
      </c>
      <c r="C344" s="9">
        <v>1.4902960018154872</v>
      </c>
      <c r="D344" s="135">
        <v>5.751780108138118</v>
      </c>
    </row>
    <row r="345" spans="1:4" ht="12.75" hidden="1">
      <c r="A345" s="48" t="s">
        <v>7</v>
      </c>
      <c r="B345" s="123">
        <v>5.274863102276151</v>
      </c>
      <c r="C345" s="9">
        <v>0.5970483189447844</v>
      </c>
      <c r="D345" s="135">
        <v>5.871911421220935</v>
      </c>
    </row>
    <row r="346" spans="1:4" ht="12.75" hidden="1">
      <c r="A346" s="48" t="s">
        <v>12</v>
      </c>
      <c r="B346" s="123">
        <v>3.950915359742059</v>
      </c>
      <c r="C346" s="9">
        <v>2.465760645252016</v>
      </c>
      <c r="D346" s="135">
        <v>6.416676004994075</v>
      </c>
    </row>
    <row r="347" spans="1:4" ht="12.75" hidden="1">
      <c r="A347" s="48" t="s">
        <v>3</v>
      </c>
      <c r="B347" s="123">
        <v>3.5912195714073447</v>
      </c>
      <c r="C347" s="9">
        <v>3.750806450297293</v>
      </c>
      <c r="D347" s="135">
        <v>7.342026021704638</v>
      </c>
    </row>
    <row r="348" ht="12.75" hidden="1"/>
    <row r="349" ht="12.75" hidden="1"/>
    <row r="350" spans="1:5" ht="12.75" hidden="1">
      <c r="A350" s="42" t="s">
        <v>2</v>
      </c>
      <c r="B350" s="187">
        <v>10</v>
      </c>
      <c r="C350" s="34">
        <v>0</v>
      </c>
      <c r="D350" s="187">
        <v>10</v>
      </c>
      <c r="E350" s="5"/>
    </row>
    <row r="351" spans="1:5" ht="12.75" hidden="1">
      <c r="A351" s="42" t="s">
        <v>9</v>
      </c>
      <c r="B351" s="112" t="s">
        <v>38</v>
      </c>
      <c r="C351" s="34" t="e">
        <v>#VALUE!</v>
      </c>
      <c r="D351" s="203">
        <v>10</v>
      </c>
      <c r="E351" s="5"/>
    </row>
    <row r="352" spans="1:5" ht="12.75" hidden="1">
      <c r="A352" s="84" t="s">
        <v>18</v>
      </c>
      <c r="B352" s="185">
        <v>10</v>
      </c>
      <c r="C352" s="34">
        <v>0</v>
      </c>
      <c r="D352" s="185">
        <v>10</v>
      </c>
      <c r="E352" s="5"/>
    </row>
    <row r="353" spans="1:5" ht="12.75" hidden="1">
      <c r="A353" s="42" t="s">
        <v>15</v>
      </c>
      <c r="B353" s="121" t="s">
        <v>11</v>
      </c>
      <c r="C353" s="34" t="e">
        <v>#VALUE!</v>
      </c>
      <c r="D353" s="121" t="s">
        <v>11</v>
      </c>
      <c r="E353" s="5"/>
    </row>
    <row r="354" spans="1:5" ht="12.75" hidden="1">
      <c r="A354" s="84" t="s">
        <v>105</v>
      </c>
      <c r="B354" s="134" t="s">
        <v>11</v>
      </c>
      <c r="C354" s="34" t="e">
        <v>#VALUE!</v>
      </c>
      <c r="D354" s="134" t="s">
        <v>11</v>
      </c>
      <c r="E354" s="5"/>
    </row>
    <row r="355" spans="1:5" ht="12.75" hidden="1">
      <c r="A355" s="84" t="s">
        <v>42</v>
      </c>
      <c r="B355" s="121" t="s">
        <v>11</v>
      </c>
      <c r="C355" s="34" t="e">
        <v>#VALUE!</v>
      </c>
      <c r="D355" s="134" t="s">
        <v>11</v>
      </c>
      <c r="E355" s="5"/>
    </row>
    <row r="356" spans="1:5" ht="12.75" hidden="1">
      <c r="A356" s="84" t="s">
        <v>44</v>
      </c>
      <c r="B356" s="134" t="s">
        <v>11</v>
      </c>
      <c r="C356" s="34" t="e">
        <v>#VALUE!</v>
      </c>
      <c r="D356" s="134" t="s">
        <v>11</v>
      </c>
      <c r="E356" s="5"/>
    </row>
    <row r="357" spans="1:5" ht="12.75" hidden="1">
      <c r="A357" s="84" t="s">
        <v>46</v>
      </c>
      <c r="B357" s="134" t="s">
        <v>11</v>
      </c>
      <c r="C357" s="34" t="e">
        <v>#VALUE!</v>
      </c>
      <c r="D357" s="134" t="s">
        <v>11</v>
      </c>
      <c r="E357" s="5"/>
    </row>
    <row r="358" spans="1:5" ht="12.75" hidden="1">
      <c r="A358" s="84" t="s">
        <v>47</v>
      </c>
      <c r="B358" s="134" t="s">
        <v>11</v>
      </c>
      <c r="C358" s="34" t="e">
        <v>#VALUE!</v>
      </c>
      <c r="D358" s="134" t="s">
        <v>11</v>
      </c>
      <c r="E358" s="5"/>
    </row>
    <row r="359" spans="1:5" ht="12.75" hidden="1">
      <c r="A359" s="84" t="s">
        <v>48</v>
      </c>
      <c r="B359" s="134" t="s">
        <v>11</v>
      </c>
      <c r="C359" s="34" t="e">
        <v>#VALUE!</v>
      </c>
      <c r="D359" s="134" t="s">
        <v>11</v>
      </c>
      <c r="E359" s="5"/>
    </row>
    <row r="360" spans="1:5" ht="12.75" hidden="1">
      <c r="A360" s="84" t="s">
        <v>106</v>
      </c>
      <c r="B360" s="134" t="s">
        <v>11</v>
      </c>
      <c r="C360" s="34" t="e">
        <v>#VALUE!</v>
      </c>
      <c r="D360" s="134" t="s">
        <v>11</v>
      </c>
      <c r="E360" s="5"/>
    </row>
    <row r="361" spans="1:5" ht="12.75" hidden="1">
      <c r="A361" s="84" t="s">
        <v>51</v>
      </c>
      <c r="B361" s="134" t="s">
        <v>11</v>
      </c>
      <c r="C361" s="34" t="e">
        <v>#VALUE!</v>
      </c>
      <c r="D361" s="134" t="s">
        <v>11</v>
      </c>
      <c r="E361" s="5"/>
    </row>
    <row r="362" spans="1:5" ht="12.75" hidden="1">
      <c r="A362" s="42" t="s">
        <v>6</v>
      </c>
      <c r="B362" s="187" t="s">
        <v>38</v>
      </c>
      <c r="C362" s="34" t="e">
        <v>#VALUE!</v>
      </c>
      <c r="D362" s="187" t="s">
        <v>38</v>
      </c>
      <c r="E362" s="5"/>
    </row>
    <row r="363" spans="1:5" ht="12.75" hidden="1">
      <c r="A363" s="42" t="s">
        <v>10</v>
      </c>
      <c r="B363" s="187">
        <v>10</v>
      </c>
      <c r="C363" s="34">
        <v>-10</v>
      </c>
      <c r="D363" s="203">
        <v>0</v>
      </c>
      <c r="E363" s="5"/>
    </row>
    <row r="364" spans="1:5" ht="14.25" hidden="1">
      <c r="A364" s="84" t="s">
        <v>36</v>
      </c>
      <c r="B364" s="112">
        <v>0</v>
      </c>
      <c r="C364" s="34">
        <v>0</v>
      </c>
      <c r="D364" s="112">
        <v>0</v>
      </c>
      <c r="E364" s="5"/>
    </row>
    <row r="365" spans="1:5" ht="12.75">
      <c r="A365" s="5"/>
      <c r="B365" s="5"/>
      <c r="C365" s="5"/>
      <c r="D365" s="5"/>
      <c r="E365" s="5"/>
    </row>
    <row r="368" spans="1:2" ht="12.75">
      <c r="A368" s="202" t="s">
        <v>120</v>
      </c>
      <c r="B368" s="202"/>
    </row>
    <row r="369" spans="1:3" ht="12.75">
      <c r="A369" s="6" t="s">
        <v>126</v>
      </c>
      <c r="C369" s="201" t="s">
        <v>125</v>
      </c>
    </row>
    <row r="370" spans="2:4" ht="12.75">
      <c r="B370" t="s">
        <v>29</v>
      </c>
      <c r="C370" t="s">
        <v>30</v>
      </c>
      <c r="D370" s="28" t="s">
        <v>121</v>
      </c>
    </row>
    <row r="371" spans="1:4" ht="15">
      <c r="A371" s="52" t="s">
        <v>21</v>
      </c>
      <c r="B371" s="218">
        <v>2.0490356634604754</v>
      </c>
      <c r="C371" s="9">
        <f aca="true" t="shared" si="9" ref="C371:C389">D371-B371</f>
        <v>0.48983797192149314</v>
      </c>
      <c r="D371" s="216">
        <v>2.5388736353819685</v>
      </c>
    </row>
    <row r="372" spans="1:4" ht="15">
      <c r="A372" s="207" t="s">
        <v>4</v>
      </c>
      <c r="B372" s="211">
        <v>1.977272698847599</v>
      </c>
      <c r="C372" s="9">
        <f t="shared" si="9"/>
        <v>0.6408251250186323</v>
      </c>
      <c r="D372" s="216">
        <v>2.6180978238662314</v>
      </c>
    </row>
    <row r="373" spans="1:4" ht="15">
      <c r="A373" s="210" t="s">
        <v>45</v>
      </c>
      <c r="B373" s="216">
        <v>3.225776505522525</v>
      </c>
      <c r="C373" s="9">
        <f t="shared" si="9"/>
        <v>0.7257997123104647</v>
      </c>
      <c r="D373" s="216">
        <v>3.9515762178329896</v>
      </c>
    </row>
    <row r="374" spans="1:4" ht="15">
      <c r="A374" s="48" t="s">
        <v>10</v>
      </c>
      <c r="B374" s="213">
        <v>3.83168202141489</v>
      </c>
      <c r="C374" s="9">
        <f t="shared" si="9"/>
        <v>0.33185623526542063</v>
      </c>
      <c r="D374" s="219">
        <v>4.163538256680311</v>
      </c>
    </row>
    <row r="375" spans="1:4" ht="15">
      <c r="A375" s="210" t="s">
        <v>50</v>
      </c>
      <c r="B375" s="216">
        <v>3.6188891785062487</v>
      </c>
      <c r="C375" s="9">
        <f t="shared" si="9"/>
        <v>0.6875895573288227</v>
      </c>
      <c r="D375" s="216">
        <v>4.306478735835071</v>
      </c>
    </row>
    <row r="376" spans="1:4" ht="15">
      <c r="A376" s="48" t="s">
        <v>89</v>
      </c>
      <c r="B376" s="211">
        <v>4.19967339638865</v>
      </c>
      <c r="C376" s="9">
        <f t="shared" si="9"/>
        <v>0.20998367153912323</v>
      </c>
      <c r="D376" s="211">
        <v>4.409657067927773</v>
      </c>
    </row>
    <row r="377" spans="1:4" ht="15">
      <c r="A377" s="210" t="s">
        <v>49</v>
      </c>
      <c r="B377" s="216">
        <v>3.625869058866039</v>
      </c>
      <c r="C377" s="9">
        <f t="shared" si="9"/>
        <v>0.7976911921015084</v>
      </c>
      <c r="D377" s="216">
        <v>4.423560250967547</v>
      </c>
    </row>
    <row r="378" spans="1:4" ht="15">
      <c r="A378" s="210" t="s">
        <v>97</v>
      </c>
      <c r="B378" s="216">
        <v>3.7776344495414107</v>
      </c>
      <c r="C378" s="9">
        <f t="shared" si="9"/>
        <v>0.7177708132454321</v>
      </c>
      <c r="D378" s="216">
        <v>4.495405262786843</v>
      </c>
    </row>
    <row r="379" spans="1:4" ht="15">
      <c r="A379" s="48" t="s">
        <v>5</v>
      </c>
      <c r="B379" s="211">
        <v>3.9872822025323904</v>
      </c>
      <c r="C379" s="9">
        <f t="shared" si="9"/>
        <v>0.6923469403569635</v>
      </c>
      <c r="D379" s="216">
        <v>4.679629142889354</v>
      </c>
    </row>
    <row r="380" spans="1:4" ht="15">
      <c r="A380" s="208" t="s">
        <v>2</v>
      </c>
      <c r="B380" s="213">
        <v>4.011263630819498</v>
      </c>
      <c r="C380" s="9">
        <f t="shared" si="9"/>
        <v>0.9887708669807163</v>
      </c>
      <c r="D380" s="213">
        <v>5.000034497800215</v>
      </c>
    </row>
    <row r="381" spans="1:4" ht="15">
      <c r="A381" s="48" t="s">
        <v>14</v>
      </c>
      <c r="B381" s="211">
        <v>4.4052263847996045</v>
      </c>
      <c r="C381" s="9">
        <f t="shared" si="9"/>
        <v>0.7048360292630758</v>
      </c>
      <c r="D381" s="211">
        <v>5.11006241406268</v>
      </c>
    </row>
    <row r="382" spans="1:4" ht="15">
      <c r="A382" s="48" t="s">
        <v>13</v>
      </c>
      <c r="B382" s="211">
        <v>5.044443509938155</v>
      </c>
      <c r="C382" s="9">
        <f t="shared" si="9"/>
        <v>0.25222217127969593</v>
      </c>
      <c r="D382" s="211">
        <v>5.296665681217851</v>
      </c>
    </row>
    <row r="383" spans="1:4" ht="15">
      <c r="A383" s="207" t="s">
        <v>8</v>
      </c>
      <c r="B383" s="211">
        <v>4.945639365669983</v>
      </c>
      <c r="C383" s="9">
        <f t="shared" si="9"/>
        <v>0.6676613143654482</v>
      </c>
      <c r="D383" s="216">
        <v>5.613300680035431</v>
      </c>
    </row>
    <row r="384" spans="1:4" ht="15">
      <c r="A384" s="208" t="s">
        <v>7</v>
      </c>
      <c r="B384" s="211">
        <v>5.274863102276151</v>
      </c>
      <c r="C384" s="9">
        <f t="shared" si="9"/>
        <v>0.47473786514555805</v>
      </c>
      <c r="D384" s="223">
        <v>5.749600967421709</v>
      </c>
    </row>
    <row r="385" spans="1:4" ht="15">
      <c r="A385" s="207" t="s">
        <v>1</v>
      </c>
      <c r="B385" s="216">
        <v>4.261484106322631</v>
      </c>
      <c r="C385" s="9">
        <f t="shared" si="9"/>
        <v>1.4902960018154872</v>
      </c>
      <c r="D385" s="216">
        <v>5.751780108138118</v>
      </c>
    </row>
    <row r="386" spans="1:4" ht="15">
      <c r="A386" s="48" t="s">
        <v>9</v>
      </c>
      <c r="B386" s="213">
        <v>3.881598474547466</v>
      </c>
      <c r="C386" s="9">
        <f t="shared" si="9"/>
        <v>1.9659874935779587</v>
      </c>
      <c r="D386" s="213">
        <v>5.847585968125425</v>
      </c>
    </row>
    <row r="387" spans="1:4" ht="15">
      <c r="A387" s="209" t="s">
        <v>12</v>
      </c>
      <c r="B387" s="211">
        <v>3.950915359742059</v>
      </c>
      <c r="C387" s="9">
        <f t="shared" si="9"/>
        <v>2.465760645252016</v>
      </c>
      <c r="D387" s="211">
        <v>6.416676004994075</v>
      </c>
    </row>
    <row r="388" spans="1:5" ht="15">
      <c r="A388" s="207" t="s">
        <v>3</v>
      </c>
      <c r="B388" s="215">
        <v>3.5912195714073447</v>
      </c>
      <c r="C388" s="9">
        <f t="shared" si="9"/>
        <v>3.750806450297293</v>
      </c>
      <c r="D388" s="216">
        <v>7.342026021704638</v>
      </c>
      <c r="E388" s="5"/>
    </row>
    <row r="389" spans="1:5" ht="15">
      <c r="A389" s="48" t="s">
        <v>15</v>
      </c>
      <c r="B389" s="212">
        <v>4.710089308357043</v>
      </c>
      <c r="C389" s="9">
        <f t="shared" si="9"/>
        <v>3.5627598614495586</v>
      </c>
      <c r="D389" s="219">
        <v>8.272849169806602</v>
      </c>
      <c r="E389" s="5"/>
    </row>
    <row r="390" ht="12.75">
      <c r="E390" s="5"/>
    </row>
    <row r="391" spans="4:5" ht="15">
      <c r="D391" s="222"/>
      <c r="E391" s="5"/>
    </row>
    <row r="392" spans="1:5" ht="15">
      <c r="A392" s="48" t="s">
        <v>105</v>
      </c>
      <c r="B392" s="220"/>
      <c r="C392" s="9">
        <f aca="true" t="shared" si="10" ref="C392:C397">D391-B392</f>
        <v>0</v>
      </c>
      <c r="D392" s="220"/>
      <c r="E392" s="5"/>
    </row>
    <row r="393" spans="1:5" ht="15">
      <c r="A393" s="210" t="s">
        <v>42</v>
      </c>
      <c r="B393" s="221"/>
      <c r="C393" s="9">
        <f t="shared" si="10"/>
        <v>0</v>
      </c>
      <c r="D393" s="220"/>
      <c r="E393" s="5"/>
    </row>
    <row r="394" spans="1:5" ht="15">
      <c r="A394" s="210" t="s">
        <v>44</v>
      </c>
      <c r="B394" s="220"/>
      <c r="C394" s="9">
        <f t="shared" si="10"/>
        <v>0</v>
      </c>
      <c r="D394" s="220"/>
      <c r="E394" s="5"/>
    </row>
    <row r="395" spans="1:5" ht="15">
      <c r="A395" s="210" t="s">
        <v>46</v>
      </c>
      <c r="B395" s="220"/>
      <c r="C395" s="9">
        <f t="shared" si="10"/>
        <v>0</v>
      </c>
      <c r="D395" s="220"/>
      <c r="E395" s="5"/>
    </row>
    <row r="396" spans="1:5" ht="15">
      <c r="A396" s="210" t="s">
        <v>47</v>
      </c>
      <c r="B396" s="220"/>
      <c r="C396" s="9">
        <f t="shared" si="10"/>
        <v>0</v>
      </c>
      <c r="D396" s="220"/>
      <c r="E396" s="5"/>
    </row>
    <row r="397" spans="1:5" ht="15">
      <c r="A397" s="210" t="s">
        <v>48</v>
      </c>
      <c r="B397" s="220"/>
      <c r="C397" s="9">
        <f t="shared" si="10"/>
        <v>0</v>
      </c>
      <c r="E397" s="5"/>
    </row>
    <row r="398" spans="1:5" ht="15">
      <c r="A398" s="210" t="s">
        <v>106</v>
      </c>
      <c r="B398" s="220"/>
      <c r="C398" s="9">
        <f>D398-B398</f>
        <v>0</v>
      </c>
      <c r="D398" s="220"/>
      <c r="E398" s="5"/>
    </row>
    <row r="399" spans="1:5" ht="15">
      <c r="A399" s="210" t="s">
        <v>51</v>
      </c>
      <c r="B399" s="222"/>
      <c r="C399" s="9" t="e">
        <f>#REF!-B399</f>
        <v>#REF!</v>
      </c>
      <c r="E399" s="5"/>
    </row>
    <row r="400" spans="1:5" ht="15">
      <c r="A400" s="209" t="s">
        <v>122</v>
      </c>
      <c r="B400" s="214" t="s">
        <v>38</v>
      </c>
      <c r="C400" s="9" t="e">
        <f>D400-B400</f>
        <v>#VALUE!</v>
      </c>
      <c r="D400" s="214" t="s">
        <v>38</v>
      </c>
      <c r="E400" s="5"/>
    </row>
    <row r="401" spans="1:5" ht="15">
      <c r="A401" s="48" t="s">
        <v>123</v>
      </c>
      <c r="B401" s="217">
        <v>10</v>
      </c>
      <c r="C401" s="9">
        <f>D401-B401</f>
        <v>0</v>
      </c>
      <c r="D401" s="217">
        <v>10</v>
      </c>
      <c r="E401" s="5"/>
    </row>
    <row r="402" spans="1:4" ht="15">
      <c r="A402" s="52" t="s">
        <v>124</v>
      </c>
      <c r="B402" s="219">
        <v>1.9651608581958684</v>
      </c>
      <c r="C402" s="9">
        <f>D402-B402</f>
        <v>-1.9651608581958684</v>
      </c>
      <c r="D402" s="224">
        <v>0</v>
      </c>
    </row>
    <row r="406" spans="1:2" ht="12.75">
      <c r="A406" s="202" t="s">
        <v>120</v>
      </c>
      <c r="B406" s="202"/>
    </row>
    <row r="407" spans="1:3" ht="12.75">
      <c r="A407" s="6" t="s">
        <v>127</v>
      </c>
      <c r="C407" s="201" t="s">
        <v>125</v>
      </c>
    </row>
    <row r="408" spans="2:4" ht="12.75">
      <c r="B408" t="s">
        <v>29</v>
      </c>
      <c r="C408" t="s">
        <v>30</v>
      </c>
      <c r="D408" s="28" t="s">
        <v>121</v>
      </c>
    </row>
    <row r="409" spans="1:4" ht="15">
      <c r="A409" s="52" t="s">
        <v>21</v>
      </c>
      <c r="B409" s="218">
        <v>2.0490356634604754</v>
      </c>
      <c r="C409" s="9">
        <f aca="true" t="shared" si="11" ref="C409:C427">D409-B409</f>
        <v>0.48983797192149314</v>
      </c>
      <c r="D409" s="216">
        <v>2.5388736353819685</v>
      </c>
    </row>
    <row r="410" spans="1:4" ht="15">
      <c r="A410" s="207" t="s">
        <v>4</v>
      </c>
      <c r="B410" s="211">
        <v>1.977272698847599</v>
      </c>
      <c r="C410" s="9">
        <f t="shared" si="11"/>
        <v>0.6408251250186323</v>
      </c>
      <c r="D410" s="216">
        <v>2.6180978238662314</v>
      </c>
    </row>
    <row r="411" spans="1:4" ht="15">
      <c r="A411" s="210" t="s">
        <v>45</v>
      </c>
      <c r="B411" s="216">
        <v>3.225776505522525</v>
      </c>
      <c r="C411" s="9">
        <f t="shared" si="11"/>
        <v>0.7257997123104647</v>
      </c>
      <c r="D411" s="216">
        <v>3.9515762178329896</v>
      </c>
    </row>
    <row r="412" spans="1:4" ht="15">
      <c r="A412" s="48" t="s">
        <v>10</v>
      </c>
      <c r="B412" s="213">
        <v>3.83168202141489</v>
      </c>
      <c r="C412" s="9">
        <f t="shared" si="11"/>
        <v>0.33185623526542063</v>
      </c>
      <c r="D412" s="219">
        <v>4.163538256680311</v>
      </c>
    </row>
    <row r="413" spans="1:4" ht="15">
      <c r="A413" s="210" t="s">
        <v>50</v>
      </c>
      <c r="B413" s="216">
        <v>3.6188891785062487</v>
      </c>
      <c r="C413" s="9">
        <f t="shared" si="11"/>
        <v>0.6875895573288227</v>
      </c>
      <c r="D413" s="216">
        <v>4.306478735835071</v>
      </c>
    </row>
    <row r="414" spans="1:4" ht="15">
      <c r="A414" s="48" t="s">
        <v>89</v>
      </c>
      <c r="B414" s="211">
        <v>4.19967339638865</v>
      </c>
      <c r="C414" s="9">
        <f t="shared" si="11"/>
        <v>0.20998367153912323</v>
      </c>
      <c r="D414" s="211">
        <v>4.409657067927773</v>
      </c>
    </row>
    <row r="415" spans="1:4" ht="15">
      <c r="A415" s="210" t="s">
        <v>49</v>
      </c>
      <c r="B415" s="216">
        <v>3.625869058866039</v>
      </c>
      <c r="C415" s="9">
        <f t="shared" si="11"/>
        <v>0.7976911921015084</v>
      </c>
      <c r="D415" s="216">
        <v>4.423560250967547</v>
      </c>
    </row>
    <row r="416" spans="1:4" ht="15">
      <c r="A416" s="210" t="s">
        <v>97</v>
      </c>
      <c r="B416" s="216">
        <v>3.7776344495414107</v>
      </c>
      <c r="C416" s="9">
        <f t="shared" si="11"/>
        <v>0.7177708132454321</v>
      </c>
      <c r="D416" s="216">
        <v>4.495405262786843</v>
      </c>
    </row>
    <row r="417" spans="1:4" ht="15">
      <c r="A417" s="48" t="s">
        <v>5</v>
      </c>
      <c r="B417" s="211">
        <v>3.9872822025323904</v>
      </c>
      <c r="C417" s="9">
        <f t="shared" si="11"/>
        <v>0.6923469403569635</v>
      </c>
      <c r="D417" s="216">
        <v>4.679629142889354</v>
      </c>
    </row>
    <row r="418" spans="1:4" ht="15">
      <c r="A418" s="208" t="s">
        <v>2</v>
      </c>
      <c r="B418" s="213">
        <v>4.011263630819498</v>
      </c>
      <c r="C418" s="9">
        <f t="shared" si="11"/>
        <v>0.9887708669807163</v>
      </c>
      <c r="D418" s="213">
        <v>5.000034497800215</v>
      </c>
    </row>
    <row r="419" spans="1:4" ht="15">
      <c r="A419" s="48" t="s">
        <v>14</v>
      </c>
      <c r="B419" s="211">
        <v>4.4052263847996045</v>
      </c>
      <c r="C419" s="9">
        <f t="shared" si="11"/>
        <v>0.7048360292630758</v>
      </c>
      <c r="D419" s="211">
        <v>5.11006241406268</v>
      </c>
    </row>
    <row r="420" spans="1:4" ht="15">
      <c r="A420" s="48" t="s">
        <v>13</v>
      </c>
      <c r="B420" s="211">
        <v>5.044443509938155</v>
      </c>
      <c r="C420" s="9">
        <f t="shared" si="11"/>
        <v>0.25222217127969593</v>
      </c>
      <c r="D420" s="211">
        <v>5.296665681217851</v>
      </c>
    </row>
    <row r="421" spans="1:4" ht="15">
      <c r="A421" s="207" t="s">
        <v>8</v>
      </c>
      <c r="B421" s="211">
        <v>4.945639365669983</v>
      </c>
      <c r="C421" s="9">
        <f t="shared" si="11"/>
        <v>0.6676613143654482</v>
      </c>
      <c r="D421" s="216">
        <v>5.613300680035431</v>
      </c>
    </row>
    <row r="422" spans="1:4" ht="15">
      <c r="A422" s="208" t="s">
        <v>7</v>
      </c>
      <c r="B422" s="211">
        <v>5.274863102276151</v>
      </c>
      <c r="C422" s="9">
        <f t="shared" si="11"/>
        <v>0.47473786514555805</v>
      </c>
      <c r="D422" s="223">
        <v>5.749600967421709</v>
      </c>
    </row>
    <row r="423" spans="1:4" ht="15">
      <c r="A423" s="207" t="s">
        <v>1</v>
      </c>
      <c r="B423" s="216">
        <v>4.261484106322631</v>
      </c>
      <c r="C423" s="9">
        <f t="shared" si="11"/>
        <v>1.4902960018154872</v>
      </c>
      <c r="D423" s="216">
        <v>5.751780108138118</v>
      </c>
    </row>
    <row r="424" spans="1:4" ht="15">
      <c r="A424" s="48" t="s">
        <v>9</v>
      </c>
      <c r="B424" s="213">
        <v>3.881598474547466</v>
      </c>
      <c r="C424" s="9">
        <f t="shared" si="11"/>
        <v>1.9659874935779587</v>
      </c>
      <c r="D424" s="213">
        <v>5.847585968125425</v>
      </c>
    </row>
    <row r="425" spans="1:4" ht="15">
      <c r="A425" s="209" t="s">
        <v>12</v>
      </c>
      <c r="B425" s="211">
        <v>3.950915359742059</v>
      </c>
      <c r="C425" s="9">
        <f t="shared" si="11"/>
        <v>2.465760645252016</v>
      </c>
      <c r="D425" s="211">
        <v>6.416676004994075</v>
      </c>
    </row>
    <row r="426" spans="1:5" ht="15">
      <c r="A426" s="207" t="s">
        <v>3</v>
      </c>
      <c r="B426" s="215">
        <v>3.5912195714073447</v>
      </c>
      <c r="C426" s="9">
        <f t="shared" si="11"/>
        <v>3.750806450297293</v>
      </c>
      <c r="D426" s="216">
        <v>7.342026021704638</v>
      </c>
      <c r="E426" s="5"/>
    </row>
    <row r="427" spans="1:5" ht="15">
      <c r="A427" s="48" t="s">
        <v>15</v>
      </c>
      <c r="B427" s="212">
        <v>4.710089308357043</v>
      </c>
      <c r="C427" s="9">
        <f t="shared" si="11"/>
        <v>3.5627598614495586</v>
      </c>
      <c r="D427" s="219">
        <v>8.272849169806602</v>
      </c>
      <c r="E427" s="5"/>
    </row>
    <row r="428" spans="5:6" ht="12.75">
      <c r="E428" s="5"/>
      <c r="F428" s="9"/>
    </row>
    <row r="429" spans="4:5" ht="15">
      <c r="D429" s="222"/>
      <c r="E429" s="5"/>
    </row>
    <row r="430" spans="1:5" ht="15">
      <c r="A430" s="48" t="s">
        <v>105</v>
      </c>
      <c r="B430" s="220"/>
      <c r="C430" s="9">
        <f aca="true" t="shared" si="12" ref="C430:C435">D429-B430</f>
        <v>0</v>
      </c>
      <c r="D430" s="220"/>
      <c r="E430" s="5"/>
    </row>
    <row r="431" spans="1:5" ht="15">
      <c r="A431" s="210" t="s">
        <v>42</v>
      </c>
      <c r="B431" s="221"/>
      <c r="C431" s="9">
        <f t="shared" si="12"/>
        <v>0</v>
      </c>
      <c r="D431" s="220"/>
      <c r="E431" s="5"/>
    </row>
    <row r="432" spans="1:5" ht="15">
      <c r="A432" s="210" t="s">
        <v>44</v>
      </c>
      <c r="B432" s="220"/>
      <c r="C432" s="9">
        <f t="shared" si="12"/>
        <v>0</v>
      </c>
      <c r="D432" s="220"/>
      <c r="E432" s="5"/>
    </row>
    <row r="433" spans="1:5" ht="15">
      <c r="A433" s="210" t="s">
        <v>46</v>
      </c>
      <c r="B433" s="220"/>
      <c r="C433" s="9">
        <f t="shared" si="12"/>
        <v>0</v>
      </c>
      <c r="D433" s="220"/>
      <c r="E433" s="5"/>
    </row>
    <row r="434" spans="1:5" ht="15">
      <c r="A434" s="210" t="s">
        <v>47</v>
      </c>
      <c r="B434" s="220"/>
      <c r="C434" s="9">
        <f t="shared" si="12"/>
        <v>0</v>
      </c>
      <c r="D434" s="220"/>
      <c r="E434" s="5"/>
    </row>
    <row r="435" spans="1:5" ht="15">
      <c r="A435" s="210" t="s">
        <v>48</v>
      </c>
      <c r="B435" s="220"/>
      <c r="C435" s="9">
        <f t="shared" si="12"/>
        <v>0</v>
      </c>
      <c r="E435" s="5"/>
    </row>
    <row r="436" spans="1:5" ht="15">
      <c r="A436" s="210" t="s">
        <v>106</v>
      </c>
      <c r="B436" s="220"/>
      <c r="C436" s="9">
        <f>D436-B436</f>
        <v>0</v>
      </c>
      <c r="D436" s="220"/>
      <c r="E436" s="5"/>
    </row>
    <row r="437" spans="1:5" ht="15">
      <c r="A437" s="210" t="s">
        <v>51</v>
      </c>
      <c r="B437" s="222"/>
      <c r="C437" s="9" t="e">
        <f>#REF!-B437</f>
        <v>#REF!</v>
      </c>
      <c r="E437" s="5"/>
    </row>
    <row r="438" spans="1:5" ht="15">
      <c r="A438" s="209" t="s">
        <v>122</v>
      </c>
      <c r="B438" s="214" t="s">
        <v>38</v>
      </c>
      <c r="C438" s="9" t="e">
        <f>D438-B438</f>
        <v>#VALUE!</v>
      </c>
      <c r="D438" s="214" t="s">
        <v>38</v>
      </c>
      <c r="E438" s="5"/>
    </row>
    <row r="439" spans="1:5" ht="15">
      <c r="A439" s="48" t="s">
        <v>123</v>
      </c>
      <c r="B439" s="217">
        <v>10</v>
      </c>
      <c r="C439" s="9">
        <f>D439-B439</f>
        <v>0</v>
      </c>
      <c r="D439" s="217">
        <v>10</v>
      </c>
      <c r="E439" s="5"/>
    </row>
    <row r="440" spans="1:4" ht="15">
      <c r="A440" s="52" t="s">
        <v>124</v>
      </c>
      <c r="B440" s="219">
        <v>1.9651608581958684</v>
      </c>
      <c r="C440" s="9">
        <f>D440-B440</f>
        <v>-1.9651608581958684</v>
      </c>
      <c r="D440" s="224">
        <v>0</v>
      </c>
    </row>
    <row r="445" spans="1:2" ht="12.75">
      <c r="A445" s="202" t="s">
        <v>120</v>
      </c>
      <c r="B445" s="202"/>
    </row>
    <row r="446" spans="1:3" ht="12.75">
      <c r="A446" s="6" t="s">
        <v>128</v>
      </c>
      <c r="C446" s="201" t="s">
        <v>125</v>
      </c>
    </row>
    <row r="447" spans="2:4" ht="12.75">
      <c r="B447" t="s">
        <v>29</v>
      </c>
      <c r="C447" t="s">
        <v>30</v>
      </c>
      <c r="D447" s="28" t="s">
        <v>121</v>
      </c>
    </row>
    <row r="448" spans="1:4" ht="15">
      <c r="A448" s="210" t="s">
        <v>106</v>
      </c>
      <c r="B448" s="216">
        <v>1.4263171006178894</v>
      </c>
      <c r="C448" s="9">
        <f aca="true" t="shared" si="13" ref="C448:C470">D448-B448</f>
        <v>1.070627410940596</v>
      </c>
      <c r="D448" s="216">
        <v>2.4969445115584854</v>
      </c>
    </row>
    <row r="449" spans="1:4" ht="15">
      <c r="A449" s="210" t="s">
        <v>21</v>
      </c>
      <c r="B449" s="216">
        <v>2.0490356634604754</v>
      </c>
      <c r="C449" s="9">
        <f t="shared" si="13"/>
        <v>0.4906517850179424</v>
      </c>
      <c r="D449" s="216">
        <v>2.5396874484784178</v>
      </c>
    </row>
    <row r="450" spans="1:4" ht="15">
      <c r="A450" s="210" t="s">
        <v>4</v>
      </c>
      <c r="B450" s="216">
        <v>1.977272698847599</v>
      </c>
      <c r="C450" s="9">
        <f t="shared" si="13"/>
        <v>0.6408251250186323</v>
      </c>
      <c r="D450" s="216">
        <v>2.6180978238662314</v>
      </c>
    </row>
    <row r="451" spans="1:4" ht="15">
      <c r="A451" s="210" t="s">
        <v>44</v>
      </c>
      <c r="B451" s="216">
        <v>2.7338117246679223</v>
      </c>
      <c r="C451" s="9">
        <f t="shared" si="13"/>
        <v>0.6426359449536037</v>
      </c>
      <c r="D451" s="216">
        <v>3.376447669621526</v>
      </c>
    </row>
    <row r="452" spans="1:4" ht="15">
      <c r="A452" s="210" t="s">
        <v>105</v>
      </c>
      <c r="B452" s="216">
        <v>3.048529974909971</v>
      </c>
      <c r="C452" s="9">
        <f t="shared" si="13"/>
        <v>0.6097216610061715</v>
      </c>
      <c r="D452" s="216">
        <v>3.6582516359161423</v>
      </c>
    </row>
    <row r="453" spans="1:4" ht="15">
      <c r="A453" s="210" t="s">
        <v>45</v>
      </c>
      <c r="B453" s="216">
        <v>3.225776505522525</v>
      </c>
      <c r="C453" s="9">
        <f t="shared" si="13"/>
        <v>0.7257997123104647</v>
      </c>
      <c r="D453" s="216">
        <v>3.9515762178329896</v>
      </c>
    </row>
    <row r="454" spans="1:4" ht="15">
      <c r="A454" s="210" t="s">
        <v>47</v>
      </c>
      <c r="B454" s="216">
        <v>3.4483118759570477</v>
      </c>
      <c r="C454" s="9">
        <f t="shared" si="13"/>
        <v>0.6896535013405867</v>
      </c>
      <c r="D454" s="216">
        <v>4.137965377297634</v>
      </c>
    </row>
    <row r="455" spans="1:4" ht="15">
      <c r="A455" s="210" t="s">
        <v>10</v>
      </c>
      <c r="B455" s="216">
        <v>3.83168202141489</v>
      </c>
      <c r="C455" s="9">
        <f t="shared" si="13"/>
        <v>0.33185623526542063</v>
      </c>
      <c r="D455" s="216">
        <v>4.163538256680311</v>
      </c>
    </row>
    <row r="456" spans="1:4" ht="15">
      <c r="A456" s="210" t="s">
        <v>50</v>
      </c>
      <c r="B456" s="216">
        <v>3.6188891785062487</v>
      </c>
      <c r="C456" s="9">
        <f t="shared" si="13"/>
        <v>0.6875895573288227</v>
      </c>
      <c r="D456" s="216">
        <v>4.306478735835071</v>
      </c>
    </row>
    <row r="457" spans="1:4" ht="15">
      <c r="A457" s="210" t="s">
        <v>16</v>
      </c>
      <c r="B457" s="216">
        <v>4.19967339638865</v>
      </c>
      <c r="C457" s="9">
        <f t="shared" si="13"/>
        <v>0.20998367153912323</v>
      </c>
      <c r="D457" s="216">
        <v>4.409657067927773</v>
      </c>
    </row>
    <row r="458" spans="1:4" ht="15">
      <c r="A458" s="210" t="s">
        <v>49</v>
      </c>
      <c r="B458" s="216">
        <v>3.625869058866039</v>
      </c>
      <c r="C458" s="9">
        <f t="shared" si="13"/>
        <v>0.7976911921015084</v>
      </c>
      <c r="D458" s="216">
        <v>4.423560250967547</v>
      </c>
    </row>
    <row r="459" spans="1:4" ht="15">
      <c r="A459" s="210" t="s">
        <v>97</v>
      </c>
      <c r="B459" s="216">
        <v>3.7776344495414107</v>
      </c>
      <c r="C459" s="9">
        <f t="shared" si="13"/>
        <v>0.7177708132454321</v>
      </c>
      <c r="D459" s="216">
        <v>4.495405262786843</v>
      </c>
    </row>
    <row r="460" spans="1:4" ht="15">
      <c r="A460" s="210" t="s">
        <v>5</v>
      </c>
      <c r="B460" s="216">
        <v>3.9872822025323904</v>
      </c>
      <c r="C460" s="9">
        <f t="shared" si="13"/>
        <v>0.6923469403569635</v>
      </c>
      <c r="D460" s="216">
        <v>4.679629142889354</v>
      </c>
    </row>
    <row r="461" spans="1:4" ht="15">
      <c r="A461" s="210" t="s">
        <v>2</v>
      </c>
      <c r="B461" s="216">
        <v>4.011263630819498</v>
      </c>
      <c r="C461" s="9">
        <f t="shared" si="13"/>
        <v>0.9887708669807163</v>
      </c>
      <c r="D461" s="216">
        <v>5.000034497800215</v>
      </c>
    </row>
    <row r="462" spans="1:4" ht="15">
      <c r="A462" s="210" t="s">
        <v>14</v>
      </c>
      <c r="B462" s="216">
        <v>4.4052263847996045</v>
      </c>
      <c r="C462" s="9">
        <f t="shared" si="13"/>
        <v>0.7048360292630758</v>
      </c>
      <c r="D462" s="216">
        <v>5.11006241406268</v>
      </c>
    </row>
    <row r="463" spans="1:4" ht="15">
      <c r="A463" s="210" t="s">
        <v>13</v>
      </c>
      <c r="B463" s="216">
        <v>5.044443509938155</v>
      </c>
      <c r="C463" s="9">
        <f t="shared" si="13"/>
        <v>0.25222217127969593</v>
      </c>
      <c r="D463" s="216">
        <v>5.296665681217851</v>
      </c>
    </row>
    <row r="464" spans="1:4" ht="15">
      <c r="A464" s="210" t="s">
        <v>8</v>
      </c>
      <c r="B464" s="216">
        <v>4.945639365669983</v>
      </c>
      <c r="C464" s="9">
        <f t="shared" si="13"/>
        <v>0.6676613143654482</v>
      </c>
      <c r="D464" s="216">
        <v>5.613300680035431</v>
      </c>
    </row>
    <row r="465" spans="1:5" ht="15">
      <c r="A465" s="210" t="s">
        <v>7</v>
      </c>
      <c r="B465" s="216">
        <v>5.274863102276151</v>
      </c>
      <c r="C465" s="9">
        <f t="shared" si="13"/>
        <v>0.47473786514555805</v>
      </c>
      <c r="D465" s="216">
        <v>5.749600967421709</v>
      </c>
      <c r="E465" s="5"/>
    </row>
    <row r="466" spans="1:5" ht="15">
      <c r="A466" s="210" t="s">
        <v>1</v>
      </c>
      <c r="B466" s="216">
        <v>4.261484106322631</v>
      </c>
      <c r="C466" s="9">
        <f t="shared" si="13"/>
        <v>1.4902960018154872</v>
      </c>
      <c r="D466" s="216">
        <v>5.751780108138118</v>
      </c>
      <c r="E466" s="5"/>
    </row>
    <row r="467" spans="1:5" ht="15">
      <c r="A467" s="210" t="s">
        <v>9</v>
      </c>
      <c r="B467" s="216">
        <v>3.881598474547466</v>
      </c>
      <c r="C467" s="9">
        <f t="shared" si="13"/>
        <v>1.9659874935779587</v>
      </c>
      <c r="D467" s="216">
        <v>5.847585968125425</v>
      </c>
      <c r="E467" s="5"/>
    </row>
    <row r="468" spans="1:5" ht="15">
      <c r="A468" s="210" t="s">
        <v>12</v>
      </c>
      <c r="B468" s="216">
        <v>3.950915359742059</v>
      </c>
      <c r="C468" s="9">
        <f t="shared" si="13"/>
        <v>2.465760645252016</v>
      </c>
      <c r="D468" s="216">
        <v>6.416676004994075</v>
      </c>
      <c r="E468" s="5"/>
    </row>
    <row r="469" spans="1:4" ht="15">
      <c r="A469" s="210" t="s">
        <v>3</v>
      </c>
      <c r="B469" s="216">
        <v>3.5912195714073447</v>
      </c>
      <c r="C469" s="9">
        <f t="shared" si="13"/>
        <v>3.750806450297293</v>
      </c>
      <c r="D469" s="216">
        <v>7.342026021704638</v>
      </c>
    </row>
    <row r="470" spans="1:4" ht="15">
      <c r="A470" s="210" t="s">
        <v>15</v>
      </c>
      <c r="B470" s="216">
        <v>4.716069038997802</v>
      </c>
      <c r="C470" s="9">
        <f t="shared" si="13"/>
        <v>3.556780130808799</v>
      </c>
      <c r="D470" s="216">
        <v>8.272849169806602</v>
      </c>
    </row>
    <row r="472" spans="1:4" ht="12.75">
      <c r="A472" s="84" t="s">
        <v>18</v>
      </c>
      <c r="B472" s="128">
        <v>10</v>
      </c>
      <c r="C472" s="9">
        <f aca="true" t="shared" si="14" ref="C472:C478">D472-B472</f>
        <v>0</v>
      </c>
      <c r="D472" s="128">
        <v>10</v>
      </c>
    </row>
    <row r="473" spans="1:4" ht="12.75">
      <c r="A473" s="82" t="s">
        <v>42</v>
      </c>
      <c r="B473" s="121" t="s">
        <v>11</v>
      </c>
      <c r="C473" s="9" t="e">
        <f t="shared" si="14"/>
        <v>#VALUE!</v>
      </c>
      <c r="D473" s="130" t="s">
        <v>11</v>
      </c>
    </row>
    <row r="474" spans="1:4" ht="12.75">
      <c r="A474" s="84" t="s">
        <v>46</v>
      </c>
      <c r="B474" s="134" t="s">
        <v>11</v>
      </c>
      <c r="C474" s="9" t="e">
        <f t="shared" si="14"/>
        <v>#VALUE!</v>
      </c>
      <c r="D474" s="134" t="s">
        <v>11</v>
      </c>
    </row>
    <row r="475" spans="1:4" ht="12.75">
      <c r="A475" s="84" t="s">
        <v>48</v>
      </c>
      <c r="B475" s="134" t="s">
        <v>11</v>
      </c>
      <c r="C475" s="9" t="e">
        <f t="shared" si="14"/>
        <v>#VALUE!</v>
      </c>
      <c r="D475" s="134" t="s">
        <v>11</v>
      </c>
    </row>
    <row r="476" spans="1:4" ht="12.75">
      <c r="A476" s="82" t="s">
        <v>51</v>
      </c>
      <c r="B476" s="130" t="s">
        <v>11</v>
      </c>
      <c r="C476" s="9" t="e">
        <f t="shared" si="14"/>
        <v>#VALUE!</v>
      </c>
      <c r="D476" s="130" t="s">
        <v>11</v>
      </c>
    </row>
    <row r="477" spans="1:4" ht="13.5" thickBot="1">
      <c r="A477" s="35" t="s">
        <v>6</v>
      </c>
      <c r="B477" s="233" t="s">
        <v>38</v>
      </c>
      <c r="C477" s="9" t="e">
        <f t="shared" si="14"/>
        <v>#VALUE!</v>
      </c>
      <c r="D477" s="233" t="s">
        <v>38</v>
      </c>
    </row>
    <row r="478" spans="1:4" ht="15" thickTop="1">
      <c r="A478" s="84" t="s">
        <v>36</v>
      </c>
      <c r="B478" s="46">
        <v>0</v>
      </c>
      <c r="C478" s="9">
        <f t="shared" si="14"/>
        <v>0</v>
      </c>
      <c r="D478" s="46">
        <v>0</v>
      </c>
    </row>
    <row r="482" spans="1:2" ht="12.75">
      <c r="A482" s="202" t="s">
        <v>120</v>
      </c>
      <c r="B482" s="202"/>
    </row>
    <row r="483" spans="1:3" ht="12.75">
      <c r="A483" s="6" t="s">
        <v>132</v>
      </c>
      <c r="C483" s="201" t="s">
        <v>133</v>
      </c>
    </row>
    <row r="484" spans="2:4" ht="12.75">
      <c r="B484" t="s">
        <v>29</v>
      </c>
      <c r="C484" t="s">
        <v>30</v>
      </c>
      <c r="D484" s="28" t="s">
        <v>121</v>
      </c>
    </row>
    <row r="485" spans="1:4" ht="12.75">
      <c r="A485" s="82" t="s">
        <v>21</v>
      </c>
      <c r="B485" s="120">
        <v>2.533192862670405</v>
      </c>
      <c r="C485" s="9">
        <f aca="true" t="shared" si="15" ref="C485:C499">D485-B485</f>
        <v>0.1266596431335203</v>
      </c>
      <c r="D485" s="130">
        <v>2.6598525058039253</v>
      </c>
    </row>
    <row r="486" spans="1:4" ht="12.75">
      <c r="A486" s="82" t="s">
        <v>4</v>
      </c>
      <c r="B486" s="123">
        <v>2.0931537302219843</v>
      </c>
      <c r="C486" s="9">
        <f t="shared" si="15"/>
        <v>0.6696084327474972</v>
      </c>
      <c r="D486" s="44">
        <v>2.7627621629694814</v>
      </c>
    </row>
    <row r="487" spans="1:4" ht="12.75">
      <c r="A487" s="84" t="s">
        <v>50</v>
      </c>
      <c r="B487" s="123">
        <v>3.2904450045066036</v>
      </c>
      <c r="C487" s="9">
        <f t="shared" si="15"/>
        <v>0.625181602825073</v>
      </c>
      <c r="D487" s="42">
        <v>3.9156266073316766</v>
      </c>
    </row>
    <row r="488" spans="1:4" ht="12.75">
      <c r="A488" s="84" t="s">
        <v>47</v>
      </c>
      <c r="B488" s="134">
        <v>3.2927076311333217</v>
      </c>
      <c r="C488" s="9">
        <f t="shared" si="15"/>
        <v>0.6914694573648701</v>
      </c>
      <c r="D488" s="42">
        <v>3.9841770884981917</v>
      </c>
    </row>
    <row r="489" spans="1:4" ht="12.75">
      <c r="A489" s="48" t="s">
        <v>16</v>
      </c>
      <c r="B489" s="123">
        <v>3.95</v>
      </c>
      <c r="C489" s="9">
        <f t="shared" si="15"/>
        <v>0.20000000000000018</v>
      </c>
      <c r="D489" s="44">
        <v>4.15</v>
      </c>
    </row>
    <row r="490" spans="1:4" ht="12.75">
      <c r="A490" s="84" t="s">
        <v>49</v>
      </c>
      <c r="B490" s="123">
        <v>3.524649003196339</v>
      </c>
      <c r="C490" s="9">
        <f t="shared" si="15"/>
        <v>0.7754242571041892</v>
      </c>
      <c r="D490" s="42">
        <v>4.300073260300528</v>
      </c>
    </row>
    <row r="491" spans="1:4" ht="12.75">
      <c r="A491" s="82" t="s">
        <v>97</v>
      </c>
      <c r="B491" s="123">
        <v>3.6937524470550467</v>
      </c>
      <c r="C491" s="9">
        <f t="shared" si="15"/>
        <v>0.7386339396769377</v>
      </c>
      <c r="D491" s="42">
        <v>4.432386386731984</v>
      </c>
    </row>
    <row r="492" spans="1:4" ht="12.75">
      <c r="A492" s="48" t="s">
        <v>8</v>
      </c>
      <c r="B492" s="123">
        <v>4.033717366430384</v>
      </c>
      <c r="C492" s="9">
        <f t="shared" si="15"/>
        <v>0.5445750602136661</v>
      </c>
      <c r="D492" s="44">
        <v>4.57829242664405</v>
      </c>
    </row>
    <row r="493" spans="1:4" ht="12.75">
      <c r="A493" s="48" t="s">
        <v>14</v>
      </c>
      <c r="B493" s="123">
        <v>4.084932038150844</v>
      </c>
      <c r="C493" s="9">
        <f t="shared" si="15"/>
        <v>0.695676398480015</v>
      </c>
      <c r="D493" s="44">
        <v>4.7806084366308585</v>
      </c>
    </row>
    <row r="494" spans="1:4" ht="12.75">
      <c r="A494" s="48" t="s">
        <v>5</v>
      </c>
      <c r="B494" s="123">
        <v>4.026628198995094</v>
      </c>
      <c r="C494" s="9">
        <f t="shared" si="15"/>
        <v>0.7810099616912307</v>
      </c>
      <c r="D494" s="43">
        <v>4.8076381606863245</v>
      </c>
    </row>
    <row r="495" spans="1:4" ht="13.5" thickBot="1">
      <c r="A495" s="94" t="s">
        <v>51</v>
      </c>
      <c r="B495" s="136">
        <v>4.056416690631276</v>
      </c>
      <c r="C495" s="9">
        <f t="shared" si="15"/>
        <v>1.2106512209587432</v>
      </c>
      <c r="D495" s="136">
        <v>5.267067911590019</v>
      </c>
    </row>
    <row r="496" spans="1:4" ht="13.5" thickTop="1">
      <c r="A496" s="48" t="s">
        <v>1</v>
      </c>
      <c r="B496" s="27">
        <v>3.878238201857811</v>
      </c>
      <c r="C496" s="9">
        <f t="shared" si="15"/>
        <v>1.3888911909225223</v>
      </c>
      <c r="D496" s="44">
        <v>5.267129392780333</v>
      </c>
    </row>
    <row r="497" spans="1:4" ht="12.75">
      <c r="A497" s="48" t="s">
        <v>12</v>
      </c>
      <c r="B497" s="123">
        <v>3.2534641938240503</v>
      </c>
      <c r="C497" s="9">
        <f t="shared" si="15"/>
        <v>2.3178079453299683</v>
      </c>
      <c r="D497" s="44">
        <v>5.5712721391540185</v>
      </c>
    </row>
    <row r="498" spans="1:4" ht="12.75">
      <c r="A498" s="48" t="s">
        <v>7</v>
      </c>
      <c r="B498" s="123">
        <v>5.466829025092547</v>
      </c>
      <c r="C498" s="9">
        <f t="shared" si="15"/>
        <v>0.5686236245860723</v>
      </c>
      <c r="D498" s="44">
        <v>6.03545264967862</v>
      </c>
    </row>
    <row r="499" spans="1:4" ht="12.75">
      <c r="A499" s="48" t="s">
        <v>3</v>
      </c>
      <c r="B499" s="123">
        <v>3.9825354542204283</v>
      </c>
      <c r="C499" s="9">
        <f t="shared" si="15"/>
        <v>4.079501534844924</v>
      </c>
      <c r="D499" s="44">
        <v>8.062036989065353</v>
      </c>
    </row>
    <row r="503" spans="1:4" ht="12.75">
      <c r="A503" s="48" t="s">
        <v>9</v>
      </c>
      <c r="B503" s="46">
        <v>0</v>
      </c>
      <c r="C503" s="9">
        <f aca="true" t="shared" si="16" ref="C503:C517">D503-B503</f>
        <v>10</v>
      </c>
      <c r="D503" s="128">
        <v>10</v>
      </c>
    </row>
    <row r="504" spans="1:12" ht="12.75">
      <c r="A504" s="48" t="s">
        <v>15</v>
      </c>
      <c r="B504" s="128">
        <v>10</v>
      </c>
      <c r="C504" s="9">
        <f t="shared" si="16"/>
        <v>0</v>
      </c>
      <c r="D504" s="128">
        <v>10</v>
      </c>
      <c r="J504" s="48"/>
      <c r="K504" s="27"/>
      <c r="L504" s="44"/>
    </row>
    <row r="505" spans="1:12" ht="12.75">
      <c r="A505" s="84" t="s">
        <v>18</v>
      </c>
      <c r="B505" s="128">
        <v>10</v>
      </c>
      <c r="C505" s="9">
        <f t="shared" si="16"/>
        <v>0</v>
      </c>
      <c r="D505" s="128">
        <v>10</v>
      </c>
      <c r="J505" s="48"/>
      <c r="K505" s="126"/>
      <c r="L505" s="46"/>
    </row>
    <row r="506" spans="1:12" ht="12.75">
      <c r="A506" s="82" t="s">
        <v>42</v>
      </c>
      <c r="B506" s="121" t="s">
        <v>11</v>
      </c>
      <c r="C506" s="9" t="e">
        <f t="shared" si="16"/>
        <v>#VALUE!</v>
      </c>
      <c r="D506" s="130" t="s">
        <v>11</v>
      </c>
      <c r="J506" s="48"/>
      <c r="K506" s="123"/>
      <c r="L506" s="44"/>
    </row>
    <row r="507" spans="1:12" ht="12.75">
      <c r="A507" s="84" t="s">
        <v>46</v>
      </c>
      <c r="B507" s="134" t="s">
        <v>11</v>
      </c>
      <c r="C507" s="9" t="e">
        <f t="shared" si="16"/>
        <v>#VALUE!</v>
      </c>
      <c r="D507" s="134" t="s">
        <v>11</v>
      </c>
      <c r="J507" s="48"/>
      <c r="K507" s="123"/>
      <c r="L507" s="44"/>
    </row>
    <row r="508" spans="1:12" ht="12.75">
      <c r="A508" s="84" t="s">
        <v>48</v>
      </c>
      <c r="B508" s="134" t="s">
        <v>11</v>
      </c>
      <c r="C508" s="9" t="e">
        <f t="shared" si="16"/>
        <v>#VALUE!</v>
      </c>
      <c r="D508" s="134" t="s">
        <v>11</v>
      </c>
      <c r="J508" s="48"/>
      <c r="K508" s="123"/>
      <c r="L508" s="43"/>
    </row>
    <row r="509" spans="1:12" ht="12.75">
      <c r="A509" s="48" t="s">
        <v>6</v>
      </c>
      <c r="B509" s="126" t="s">
        <v>38</v>
      </c>
      <c r="C509" s="9" t="e">
        <f t="shared" si="16"/>
        <v>#VALUE!</v>
      </c>
      <c r="D509" s="126" t="s">
        <v>38</v>
      </c>
      <c r="J509" s="48"/>
      <c r="K509" s="126"/>
      <c r="L509" s="126"/>
    </row>
    <row r="510" spans="1:12" ht="13.5" thickBot="1">
      <c r="A510" s="35" t="s">
        <v>13</v>
      </c>
      <c r="B510" s="195">
        <v>10</v>
      </c>
      <c r="C510" s="9" t="e">
        <f t="shared" si="16"/>
        <v>#VALUE!</v>
      </c>
      <c r="D510" s="233" t="s">
        <v>38</v>
      </c>
      <c r="J510" s="48"/>
      <c r="K510" s="123"/>
      <c r="L510" s="44"/>
    </row>
    <row r="511" spans="1:12" ht="13.5" thickTop="1">
      <c r="A511" s="48" t="s">
        <v>2</v>
      </c>
      <c r="B511" s="126" t="s">
        <v>38</v>
      </c>
      <c r="C511" s="9" t="e">
        <f t="shared" si="16"/>
        <v>#VALUE!</v>
      </c>
      <c r="D511" s="46">
        <v>0</v>
      </c>
      <c r="J511" s="48"/>
      <c r="K511" s="123"/>
      <c r="L511" s="44"/>
    </row>
    <row r="512" spans="1:12" ht="12.75">
      <c r="A512" s="48" t="s">
        <v>10</v>
      </c>
      <c r="B512" s="46">
        <v>0</v>
      </c>
      <c r="C512" s="9">
        <f t="shared" si="16"/>
        <v>0</v>
      </c>
      <c r="D512" s="46">
        <v>0</v>
      </c>
      <c r="J512" s="48"/>
      <c r="K512" s="46"/>
      <c r="L512" s="128"/>
    </row>
    <row r="513" spans="1:12" ht="14.25">
      <c r="A513" s="84" t="s">
        <v>36</v>
      </c>
      <c r="B513" s="46">
        <v>0</v>
      </c>
      <c r="C513" s="9">
        <f t="shared" si="16"/>
        <v>0</v>
      </c>
      <c r="D513" s="46">
        <v>0</v>
      </c>
      <c r="J513" s="48"/>
      <c r="K513" s="46"/>
      <c r="L513" s="46"/>
    </row>
    <row r="514" spans="1:12" ht="12.75">
      <c r="A514" s="84" t="s">
        <v>105</v>
      </c>
      <c r="B514" s="46">
        <v>0</v>
      </c>
      <c r="C514" s="9">
        <f t="shared" si="16"/>
        <v>0</v>
      </c>
      <c r="D514" s="46">
        <v>0</v>
      </c>
      <c r="J514" s="48"/>
      <c r="K514" s="123"/>
      <c r="L514" s="44"/>
    </row>
    <row r="515" spans="1:12" ht="12.75">
      <c r="A515" s="82" t="s">
        <v>44</v>
      </c>
      <c r="B515" s="46">
        <v>0</v>
      </c>
      <c r="C515" s="9">
        <f t="shared" si="16"/>
        <v>0</v>
      </c>
      <c r="D515" s="46">
        <v>0</v>
      </c>
      <c r="J515" s="48"/>
      <c r="K515" s="128"/>
      <c r="L515" s="126"/>
    </row>
    <row r="516" spans="1:12" ht="12.75">
      <c r="A516" s="84" t="s">
        <v>45</v>
      </c>
      <c r="B516" s="46">
        <v>0</v>
      </c>
      <c r="C516" s="9">
        <f t="shared" si="16"/>
        <v>0</v>
      </c>
      <c r="D516" s="46">
        <v>0</v>
      </c>
      <c r="J516" s="48"/>
      <c r="K516" s="123"/>
      <c r="L516" s="44"/>
    </row>
    <row r="517" spans="1:12" ht="12.75">
      <c r="A517" s="84" t="s">
        <v>106</v>
      </c>
      <c r="B517" s="46">
        <v>0</v>
      </c>
      <c r="C517" s="9">
        <f t="shared" si="16"/>
        <v>0</v>
      </c>
      <c r="D517" s="46">
        <v>0</v>
      </c>
      <c r="J517" s="48"/>
      <c r="K517" s="128"/>
      <c r="L517" s="128"/>
    </row>
    <row r="518" spans="10:12" ht="12.75">
      <c r="J518" s="48"/>
      <c r="K518" s="123"/>
      <c r="L518" s="44"/>
    </row>
    <row r="519" spans="10:12" ht="12.75">
      <c r="J519" s="84"/>
      <c r="K519" s="46"/>
      <c r="L519" s="46"/>
    </row>
    <row r="520" spans="1:2" ht="12.75">
      <c r="A520" s="202" t="s">
        <v>120</v>
      </c>
      <c r="B520" s="202"/>
    </row>
    <row r="521" spans="1:4" ht="12.75">
      <c r="A521" s="6" t="s">
        <v>136</v>
      </c>
      <c r="C521" s="201" t="s">
        <v>137</v>
      </c>
      <c r="D521" s="9">
        <v>4.86</v>
      </c>
    </row>
    <row r="522" spans="2:4" ht="12.75">
      <c r="B522" t="s">
        <v>29</v>
      </c>
      <c r="C522" t="s">
        <v>30</v>
      </c>
      <c r="D522" s="28" t="s">
        <v>121</v>
      </c>
    </row>
    <row r="523" spans="1:4" ht="12.75">
      <c r="A523" s="82" t="s">
        <v>106</v>
      </c>
      <c r="B523" s="120">
        <v>1.3075168905651933</v>
      </c>
      <c r="C523" s="9">
        <f aca="true" t="shared" si="17" ref="C523:C546">D523-B523</f>
        <v>1.0653542969736005</v>
      </c>
      <c r="D523" s="130">
        <v>2.372871187538794</v>
      </c>
    </row>
    <row r="524" spans="1:4" ht="12.75">
      <c r="A524" s="84" t="s">
        <v>21</v>
      </c>
      <c r="B524" s="123">
        <v>2.27614295302089</v>
      </c>
      <c r="C524" s="9">
        <f t="shared" si="17"/>
        <v>0.11380807086938916</v>
      </c>
      <c r="D524" s="130">
        <v>2.389951023890279</v>
      </c>
    </row>
    <row r="525" spans="1:4" ht="12.75">
      <c r="A525" s="84" t="s">
        <v>20</v>
      </c>
      <c r="B525" s="123">
        <v>3.1149678851467293</v>
      </c>
      <c r="C525" s="9">
        <f t="shared" si="17"/>
        <v>-0.7177366714542264</v>
      </c>
      <c r="D525" s="130">
        <v>2.397231213692503</v>
      </c>
    </row>
    <row r="526" spans="1:4" ht="12.75">
      <c r="A526" s="82" t="s">
        <v>4</v>
      </c>
      <c r="B526" s="123">
        <v>2.0931537302219843</v>
      </c>
      <c r="C526" s="9">
        <f t="shared" si="17"/>
        <v>0.6696084327474972</v>
      </c>
      <c r="D526" s="130">
        <v>2.7627621629694814</v>
      </c>
    </row>
    <row r="527" spans="1:4" ht="12.75">
      <c r="A527" s="84" t="s">
        <v>44</v>
      </c>
      <c r="B527" s="134">
        <v>2.5801855278238857</v>
      </c>
      <c r="C527" s="9">
        <f t="shared" si="17"/>
        <v>0.7509803486175426</v>
      </c>
      <c r="D527" s="130">
        <v>3.3311658764414283</v>
      </c>
    </row>
    <row r="528" spans="1:4" ht="12.75">
      <c r="A528" s="48" t="s">
        <v>105</v>
      </c>
      <c r="B528" s="123">
        <v>2.8511521063368663</v>
      </c>
      <c r="C528" s="9">
        <f t="shared" si="17"/>
        <v>0.5702228766407975</v>
      </c>
      <c r="D528" s="130">
        <v>3.421374982977664</v>
      </c>
    </row>
    <row r="529" spans="1:4" ht="12.75">
      <c r="A529" s="82" t="s">
        <v>10</v>
      </c>
      <c r="B529" s="123">
        <v>3.4441848306814107</v>
      </c>
      <c r="C529" s="9">
        <f t="shared" si="17"/>
        <v>0.30460532194655165</v>
      </c>
      <c r="D529" s="130">
        <v>3.7487901526279623</v>
      </c>
    </row>
    <row r="530" spans="1:4" ht="12.75">
      <c r="A530" s="48" t="s">
        <v>50</v>
      </c>
      <c r="B530" s="123">
        <v>3.2904450045066036</v>
      </c>
      <c r="C530" s="9">
        <f t="shared" si="17"/>
        <v>0.625181602825073</v>
      </c>
      <c r="D530" s="130">
        <v>3.9156266073316766</v>
      </c>
    </row>
    <row r="531" spans="1:4" ht="12.75">
      <c r="A531" s="48" t="s">
        <v>47</v>
      </c>
      <c r="B531" s="123">
        <v>3.2927076311333217</v>
      </c>
      <c r="C531" s="9">
        <f t="shared" si="17"/>
        <v>0.6914694573648701</v>
      </c>
      <c r="D531" s="130">
        <v>3.9841770884981917</v>
      </c>
    </row>
    <row r="532" spans="1:4" ht="12.75">
      <c r="A532" s="28" t="s">
        <v>16</v>
      </c>
      <c r="B532">
        <v>3.95</v>
      </c>
      <c r="C532" s="9">
        <f t="shared" si="17"/>
        <v>0.20000000000000018</v>
      </c>
      <c r="D532" s="130">
        <v>4.15</v>
      </c>
    </row>
    <row r="533" spans="1:4" ht="12.75">
      <c r="A533" s="84" t="s">
        <v>49</v>
      </c>
      <c r="B533" s="134">
        <v>3.524649003196339</v>
      </c>
      <c r="C533" s="9">
        <f t="shared" si="17"/>
        <v>0.7754242571041892</v>
      </c>
      <c r="D533" s="130">
        <v>4.300073260300528</v>
      </c>
    </row>
    <row r="534" spans="1:4" ht="12.75">
      <c r="A534" s="42" t="s">
        <v>43</v>
      </c>
      <c r="B534" s="43">
        <v>3.6937524470550467</v>
      </c>
      <c r="C534" s="9">
        <f t="shared" si="17"/>
        <v>0.7386339396769377</v>
      </c>
      <c r="D534" s="130">
        <v>4.432386386731984</v>
      </c>
    </row>
    <row r="535" spans="1:4" ht="12.75">
      <c r="A535" s="84" t="s">
        <v>8</v>
      </c>
      <c r="B535" s="43">
        <v>4.033717366430375</v>
      </c>
      <c r="C535" s="9">
        <f t="shared" si="17"/>
        <v>0.544575060213675</v>
      </c>
      <c r="D535" s="130">
        <v>4.57829242664405</v>
      </c>
    </row>
    <row r="536" spans="1:4" ht="12.75">
      <c r="A536" s="84" t="s">
        <v>14</v>
      </c>
      <c r="B536" s="188">
        <v>4.085991118353198</v>
      </c>
      <c r="C536" s="9">
        <f t="shared" si="17"/>
        <v>0.6946173182776603</v>
      </c>
      <c r="D536" s="130">
        <v>4.7806084366308585</v>
      </c>
    </row>
    <row r="537" spans="1:4" ht="12.75">
      <c r="A537" s="28" t="s">
        <v>5</v>
      </c>
      <c r="B537">
        <v>4.026628198995094</v>
      </c>
      <c r="C537" s="9">
        <f t="shared" si="17"/>
        <v>0.7810099616912307</v>
      </c>
      <c r="D537" s="130">
        <v>4.8076381606863245</v>
      </c>
    </row>
    <row r="538" spans="1:4" ht="12.75">
      <c r="A538" s="82" t="s">
        <v>2</v>
      </c>
      <c r="B538" s="123">
        <v>3.8568354954718242</v>
      </c>
      <c r="C538" s="9">
        <f t="shared" si="17"/>
        <v>1.0001195787115225</v>
      </c>
      <c r="D538" s="130">
        <v>4.856955074183347</v>
      </c>
    </row>
    <row r="539" spans="1:4" ht="12.75">
      <c r="A539" s="84" t="s">
        <v>13</v>
      </c>
      <c r="B539" s="121">
        <v>4.9694461733419395</v>
      </c>
      <c r="C539" s="9">
        <f t="shared" si="17"/>
        <v>0.27331954001286185</v>
      </c>
      <c r="D539" s="130">
        <v>5.242765713354801</v>
      </c>
    </row>
    <row r="540" spans="1:4" ht="12.75">
      <c r="A540" s="82" t="s">
        <v>1</v>
      </c>
      <c r="B540" s="123">
        <v>3.878238201857811</v>
      </c>
      <c r="C540" s="9">
        <f t="shared" si="17"/>
        <v>1.3888911909225223</v>
      </c>
      <c r="D540" s="130">
        <v>5.267129392780333</v>
      </c>
    </row>
    <row r="541" spans="1:8" ht="12.75">
      <c r="A541" s="84" t="s">
        <v>51</v>
      </c>
      <c r="B541" s="188">
        <v>4.131465604857156</v>
      </c>
      <c r="C541" s="9">
        <f t="shared" si="17"/>
        <v>1.2256610111739965</v>
      </c>
      <c r="D541" s="130">
        <v>5.357126616031152</v>
      </c>
      <c r="H541" s="48"/>
    </row>
    <row r="542" spans="1:12" ht="12.75">
      <c r="A542" s="82" t="s">
        <v>12</v>
      </c>
      <c r="B542" s="123">
        <v>3.2534641938240503</v>
      </c>
      <c r="C542" s="9">
        <f t="shared" si="17"/>
        <v>2.3178079453299683</v>
      </c>
      <c r="D542" s="130">
        <v>5.5712721391540185</v>
      </c>
      <c r="H542" s="48"/>
      <c r="J542" s="48"/>
      <c r="K542" s="27"/>
      <c r="L542" s="44"/>
    </row>
    <row r="543" spans="1:12" ht="12.75">
      <c r="A543" s="84" t="s">
        <v>91</v>
      </c>
      <c r="B543" s="134">
        <v>5.466829025092535</v>
      </c>
      <c r="C543" s="9">
        <f t="shared" si="17"/>
        <v>0.5686236245860847</v>
      </c>
      <c r="D543" s="130">
        <v>6.03545264967862</v>
      </c>
      <c r="J543" s="48"/>
      <c r="K543" s="126"/>
      <c r="L543" s="46"/>
    </row>
    <row r="544" spans="1:12" ht="12.75">
      <c r="A544" s="84" t="s">
        <v>9</v>
      </c>
      <c r="B544" s="121">
        <v>3.799864792867247</v>
      </c>
      <c r="C544" s="9">
        <f t="shared" si="17"/>
        <v>2.285645426292631</v>
      </c>
      <c r="D544" s="130">
        <v>6.085510219159878</v>
      </c>
      <c r="J544" s="48"/>
      <c r="K544" s="123"/>
      <c r="L544" s="44"/>
    </row>
    <row r="545" spans="1:12" ht="12.75">
      <c r="A545" s="28" t="s">
        <v>3</v>
      </c>
      <c r="B545">
        <v>3.9825354542204283</v>
      </c>
      <c r="C545" s="9">
        <f t="shared" si="17"/>
        <v>4.079501534844924</v>
      </c>
      <c r="D545" s="130">
        <v>8.062036989065353</v>
      </c>
      <c r="J545" s="48"/>
      <c r="K545" s="123"/>
      <c r="L545" s="44"/>
    </row>
    <row r="546" spans="1:12" ht="13.5" thickBot="1">
      <c r="A546" s="94" t="s">
        <v>15</v>
      </c>
      <c r="B546" s="136">
        <v>5.243469089879731</v>
      </c>
      <c r="C546" s="102">
        <f t="shared" si="17"/>
        <v>3.8561530091936618</v>
      </c>
      <c r="D546" s="136">
        <v>9.099622099073393</v>
      </c>
      <c r="H546" s="48"/>
      <c r="J546" s="48"/>
      <c r="K546" s="123"/>
      <c r="L546" s="43"/>
    </row>
    <row r="547" spans="1:12" ht="13.5" thickTop="1">
      <c r="A547" s="42"/>
      <c r="B547" s="187"/>
      <c r="C547" s="9"/>
      <c r="D547" s="9"/>
      <c r="J547" s="48"/>
      <c r="K547" s="126"/>
      <c r="L547" s="126"/>
    </row>
    <row r="548" spans="1:12" ht="12.75">
      <c r="A548" s="9" t="s">
        <v>42</v>
      </c>
      <c r="B548" s="9"/>
      <c r="C548" s="9"/>
      <c r="D548" s="9"/>
      <c r="J548" s="48"/>
      <c r="K548" s="123"/>
      <c r="L548" s="44"/>
    </row>
    <row r="549" spans="1:12" ht="12.75">
      <c r="A549" s="34" t="s">
        <v>122</v>
      </c>
      <c r="B549" s="249" t="s">
        <v>38</v>
      </c>
      <c r="C549" s="34"/>
      <c r="D549" s="249" t="s">
        <v>38</v>
      </c>
      <c r="J549" s="48"/>
      <c r="K549" s="123"/>
      <c r="L549" s="44"/>
    </row>
    <row r="550" spans="1:12" ht="12.75">
      <c r="A550" s="9" t="s">
        <v>45</v>
      </c>
      <c r="B550" s="250">
        <v>0</v>
      </c>
      <c r="C550" s="9"/>
      <c r="D550" s="250">
        <v>0</v>
      </c>
      <c r="J550" s="48"/>
      <c r="K550" s="46"/>
      <c r="L550" s="128"/>
    </row>
    <row r="551" spans="1:12" ht="12.75">
      <c r="A551" s="9" t="s">
        <v>123</v>
      </c>
      <c r="B551" s="250">
        <v>20</v>
      </c>
      <c r="C551" s="9"/>
      <c r="D551" s="250">
        <v>20</v>
      </c>
      <c r="J551" s="48"/>
      <c r="K551" s="46"/>
      <c r="L551" s="46"/>
    </row>
    <row r="552" spans="1:12" ht="12.75">
      <c r="A552" s="9" t="s">
        <v>46</v>
      </c>
      <c r="B552" s="9"/>
      <c r="C552" s="9"/>
      <c r="D552" s="9"/>
      <c r="J552" s="48"/>
      <c r="K552" s="123"/>
      <c r="L552" s="44"/>
    </row>
    <row r="553" spans="1:12" ht="12.75">
      <c r="A553" s="9" t="s">
        <v>48</v>
      </c>
      <c r="B553" s="9"/>
      <c r="C553" s="34"/>
      <c r="D553" s="43"/>
      <c r="K553" s="128"/>
      <c r="L553" s="126"/>
    </row>
    <row r="554" spans="1:12" ht="12.75">
      <c r="A554" s="84"/>
      <c r="B554" s="112"/>
      <c r="C554" s="9"/>
      <c r="D554" s="9"/>
      <c r="K554" s="123"/>
      <c r="L554" s="44"/>
    </row>
    <row r="555" spans="1:12" ht="12.75">
      <c r="A555" s="84"/>
      <c r="B555" s="112"/>
      <c r="C555" s="34"/>
      <c r="D555" s="43"/>
      <c r="K555" s="128"/>
      <c r="L555" s="128"/>
    </row>
    <row r="556" spans="1:2" ht="12.75">
      <c r="A556" s="202" t="s">
        <v>120</v>
      </c>
      <c r="B556" s="202"/>
    </row>
    <row r="557" spans="1:4" ht="12.75">
      <c r="A557" s="6" t="s">
        <v>138</v>
      </c>
      <c r="C557" s="201" t="s">
        <v>137</v>
      </c>
      <c r="D557" s="9">
        <v>5.05</v>
      </c>
    </row>
    <row r="558" spans="2:4" ht="12.75">
      <c r="B558" t="s">
        <v>29</v>
      </c>
      <c r="C558" t="s">
        <v>30</v>
      </c>
      <c r="D558" s="28" t="s">
        <v>121</v>
      </c>
    </row>
    <row r="559" spans="1:22" ht="12.75">
      <c r="A559" s="82" t="s">
        <v>106</v>
      </c>
      <c r="B559" s="120">
        <v>1.2665026589921884</v>
      </c>
      <c r="C559" s="34">
        <f aca="true" t="shared" si="18" ref="C559:C583">D559-B559</f>
        <v>1.1063685285466054</v>
      </c>
      <c r="D559" s="130">
        <v>2.372871187538794</v>
      </c>
      <c r="T559" s="226"/>
      <c r="U559" s="226"/>
      <c r="V559" s="226"/>
    </row>
    <row r="560" spans="1:22" ht="12.75">
      <c r="A560" s="84" t="s">
        <v>21</v>
      </c>
      <c r="B560" s="123">
        <v>2.2762823046535807</v>
      </c>
      <c r="C560" s="34">
        <f t="shared" si="18"/>
        <v>0.11381411523267904</v>
      </c>
      <c r="D560" s="130">
        <v>2.3900964198862598</v>
      </c>
      <c r="E560" s="9"/>
      <c r="T560" s="226"/>
      <c r="U560" s="226"/>
      <c r="V560" s="226"/>
    </row>
    <row r="561" spans="1:22" ht="12.75">
      <c r="A561" s="84" t="s">
        <v>20</v>
      </c>
      <c r="B561" s="123">
        <v>3.11496633820306</v>
      </c>
      <c r="C561" s="34">
        <f t="shared" si="18"/>
        <v>-0.717737214061072</v>
      </c>
      <c r="D561" s="130">
        <v>2.397229124141988</v>
      </c>
      <c r="T561" s="226"/>
      <c r="U561" s="226"/>
      <c r="V561" s="226"/>
    </row>
    <row r="562" spans="1:22" ht="12.75">
      <c r="A562" s="82" t="s">
        <v>4</v>
      </c>
      <c r="B562" s="123">
        <v>2.0931526907278286</v>
      </c>
      <c r="C562" s="34">
        <f t="shared" si="18"/>
        <v>0.6696081002090684</v>
      </c>
      <c r="D562" s="130">
        <v>2.762760790936897</v>
      </c>
      <c r="T562" s="226"/>
      <c r="U562" s="226"/>
      <c r="V562" s="226"/>
    </row>
    <row r="563" spans="1:22" ht="12.75">
      <c r="A563" s="84" t="s">
        <v>44</v>
      </c>
      <c r="B563" s="134">
        <v>2.577758466102741</v>
      </c>
      <c r="C563" s="34">
        <f t="shared" si="18"/>
        <v>0.7502739359825568</v>
      </c>
      <c r="D563" s="130">
        <v>3.328032402085298</v>
      </c>
      <c r="T563" s="226"/>
      <c r="U563" s="226"/>
      <c r="V563" s="226"/>
    </row>
    <row r="564" spans="1:22" ht="12.75">
      <c r="A564" s="48" t="s">
        <v>105</v>
      </c>
      <c r="B564" s="123">
        <v>2.8511521063368663</v>
      </c>
      <c r="C564" s="34">
        <f t="shared" si="18"/>
        <v>0.5702228766407975</v>
      </c>
      <c r="D564" s="130">
        <v>3.421374982977664</v>
      </c>
      <c r="T564" s="226"/>
      <c r="U564" s="226"/>
      <c r="V564" s="226"/>
    </row>
    <row r="565" spans="1:22" ht="12.75">
      <c r="A565" s="82" t="s">
        <v>45</v>
      </c>
      <c r="B565" s="123">
        <v>2.8831933365782363</v>
      </c>
      <c r="C565" s="34">
        <f t="shared" si="18"/>
        <v>0.7207983328065235</v>
      </c>
      <c r="D565" s="130">
        <v>3.60399166938476</v>
      </c>
      <c r="T565" s="226"/>
      <c r="U565" s="226"/>
      <c r="V565" s="226"/>
    </row>
    <row r="566" spans="1:22" ht="12.75">
      <c r="A566" s="48" t="s">
        <v>10</v>
      </c>
      <c r="B566" s="123">
        <v>3.4441831202432645</v>
      </c>
      <c r="C566" s="34">
        <f t="shared" si="18"/>
        <v>0.3046051706745998</v>
      </c>
      <c r="D566" s="130">
        <v>3.7487882909178643</v>
      </c>
      <c r="T566" s="226"/>
      <c r="U566" s="226"/>
      <c r="V566" s="226"/>
    </row>
    <row r="567" spans="1:22" ht="12.75">
      <c r="A567" s="48" t="s">
        <v>50</v>
      </c>
      <c r="B567" s="123">
        <v>3.2904433704181453</v>
      </c>
      <c r="C567" s="34">
        <f t="shared" si="18"/>
        <v>0.6251812923497302</v>
      </c>
      <c r="D567" s="130">
        <v>3.9156246627678755</v>
      </c>
      <c r="T567" s="226"/>
      <c r="U567" s="226"/>
      <c r="V567" s="226"/>
    </row>
    <row r="568" spans="1:22" ht="12.75">
      <c r="A568" s="28" t="s">
        <v>47</v>
      </c>
      <c r="B568" s="9">
        <v>3.2927076311333217</v>
      </c>
      <c r="C568" s="34">
        <f t="shared" si="18"/>
        <v>0.6914694573648701</v>
      </c>
      <c r="D568" s="130">
        <v>3.9841770884981917</v>
      </c>
      <c r="T568" s="226"/>
      <c r="U568" s="226"/>
      <c r="V568" s="226"/>
    </row>
    <row r="569" spans="1:22" ht="12.75">
      <c r="A569" s="84" t="s">
        <v>16</v>
      </c>
      <c r="B569" s="134">
        <v>3.9515377472055033</v>
      </c>
      <c r="C569" s="34">
        <f t="shared" si="18"/>
        <v>0.19745657781599268</v>
      </c>
      <c r="D569" s="130">
        <v>4.148994325021496</v>
      </c>
      <c r="T569" s="226"/>
      <c r="U569" s="226"/>
      <c r="V569" s="226"/>
    </row>
    <row r="570" spans="1:22" ht="12.75">
      <c r="A570" s="42" t="s">
        <v>49</v>
      </c>
      <c r="B570" s="43">
        <v>3.524647641653534</v>
      </c>
      <c r="C570" s="34">
        <f t="shared" si="18"/>
        <v>0.7754239575642008</v>
      </c>
      <c r="D570" s="130">
        <v>4.300071599217735</v>
      </c>
      <c r="T570" s="226"/>
      <c r="U570" s="226"/>
      <c r="V570" s="226"/>
    </row>
    <row r="571" spans="1:22" ht="12.75">
      <c r="A571" s="84" t="s">
        <v>97</v>
      </c>
      <c r="B571" s="43">
        <v>3.6937510201889783</v>
      </c>
      <c r="C571" s="34">
        <f t="shared" si="18"/>
        <v>0.7386336543487468</v>
      </c>
      <c r="D571" s="130">
        <v>4.432384674537725</v>
      </c>
      <c r="T571" s="226"/>
      <c r="U571" s="226"/>
      <c r="V571" s="226"/>
    </row>
    <row r="572" spans="1:22" ht="12.75">
      <c r="A572" s="84" t="s">
        <v>8</v>
      </c>
      <c r="B572" s="188">
        <v>4.033715363220793</v>
      </c>
      <c r="C572" s="34">
        <f t="shared" si="18"/>
        <v>0.5445747897688422</v>
      </c>
      <c r="D572" s="130">
        <v>4.578290152989635</v>
      </c>
      <c r="T572" s="226"/>
      <c r="U572" s="226"/>
      <c r="V572" s="226"/>
    </row>
    <row r="573" spans="1:22" ht="12.75">
      <c r="A573" s="28" t="s">
        <v>14</v>
      </c>
      <c r="B573" s="9">
        <v>4.085989089183623</v>
      </c>
      <c r="C573" s="34">
        <f t="shared" si="18"/>
        <v>0.6946184473342623</v>
      </c>
      <c r="D573" s="130">
        <v>4.780607536517885</v>
      </c>
      <c r="T573" s="226"/>
      <c r="U573" s="226"/>
      <c r="V573" s="226"/>
    </row>
    <row r="574" spans="1:22" ht="12.75">
      <c r="A574" s="82" t="s">
        <v>5</v>
      </c>
      <c r="B574" s="123">
        <v>4.026626199306098</v>
      </c>
      <c r="C574" s="34">
        <f t="shared" si="18"/>
        <v>0.7810095738289924</v>
      </c>
      <c r="D574" s="130">
        <v>4.8076357731350905</v>
      </c>
      <c r="T574" s="226"/>
      <c r="U574" s="226"/>
      <c r="V574" s="226"/>
    </row>
    <row r="575" spans="1:22" ht="12.75">
      <c r="A575" s="84" t="s">
        <v>2</v>
      </c>
      <c r="B575" s="121">
        <v>3.8568335801046447</v>
      </c>
      <c r="C575" s="34">
        <f t="shared" si="18"/>
        <v>1.0001190820358876</v>
      </c>
      <c r="D575" s="130">
        <v>4.856952662140532</v>
      </c>
      <c r="T575" s="226"/>
      <c r="U575" s="226"/>
      <c r="V575" s="226"/>
    </row>
    <row r="576" spans="1:22" ht="12.75">
      <c r="A576" s="82" t="s">
        <v>13</v>
      </c>
      <c r="B576" s="123">
        <v>4.969443705434228</v>
      </c>
      <c r="C576" s="34">
        <f t="shared" si="18"/>
        <v>0.2733194042779381</v>
      </c>
      <c r="D576" s="130">
        <v>5.2427631097121665</v>
      </c>
      <c r="T576" s="226"/>
      <c r="U576" s="226"/>
      <c r="V576" s="226"/>
    </row>
    <row r="577" spans="1:22" ht="12.75">
      <c r="A577" s="84" t="s">
        <v>1</v>
      </c>
      <c r="B577" s="188">
        <v>3.8782385089942113</v>
      </c>
      <c r="C577" s="34">
        <f t="shared" si="18"/>
        <v>1.3888859759509695</v>
      </c>
      <c r="D577" s="130">
        <v>5.267124484945181</v>
      </c>
      <c r="H577" s="48"/>
      <c r="T577" s="226"/>
      <c r="U577" s="226"/>
      <c r="V577" s="226"/>
    </row>
    <row r="578" spans="1:22" ht="12.75">
      <c r="A578" s="82" t="s">
        <v>51</v>
      </c>
      <c r="B578" s="123">
        <v>4.1314635531042105</v>
      </c>
      <c r="C578" s="34">
        <f t="shared" si="18"/>
        <v>1.225660402490825</v>
      </c>
      <c r="D578" s="130">
        <v>5.357123955595036</v>
      </c>
      <c r="H578" s="48"/>
      <c r="J578" s="48"/>
      <c r="K578" s="27"/>
      <c r="L578" s="44"/>
      <c r="T578" s="226"/>
      <c r="U578" s="226"/>
      <c r="V578" s="226"/>
    </row>
    <row r="579" spans="1:22" ht="12.75">
      <c r="A579" s="84" t="s">
        <v>12</v>
      </c>
      <c r="B579" s="121">
        <v>3.253462578100864</v>
      </c>
      <c r="C579" s="34">
        <f t="shared" si="18"/>
        <v>2.3178067942688783</v>
      </c>
      <c r="D579" s="130">
        <v>5.571269372369742</v>
      </c>
      <c r="J579" s="48"/>
      <c r="K579" s="126"/>
      <c r="L579" s="46"/>
      <c r="T579" s="226"/>
      <c r="U579" s="226"/>
      <c r="V579" s="226"/>
    </row>
    <row r="580" spans="1:22" ht="12.75">
      <c r="A580" s="28" t="s">
        <v>7</v>
      </c>
      <c r="B580" s="9">
        <v>5.466826310176419</v>
      </c>
      <c r="C580" s="34">
        <f t="shared" si="18"/>
        <v>0.5686233421983395</v>
      </c>
      <c r="D580" s="130">
        <v>6.0354496523747585</v>
      </c>
      <c r="H580" s="9"/>
      <c r="J580" s="48"/>
      <c r="K580" s="123"/>
      <c r="L580" s="44"/>
      <c r="T580" s="226"/>
      <c r="U580" s="226"/>
      <c r="V580" s="226"/>
    </row>
    <row r="581" spans="1:22" ht="12.75">
      <c r="A581" s="84" t="s">
        <v>9</v>
      </c>
      <c r="B581" s="134">
        <v>3.7998629057926525</v>
      </c>
      <c r="C581" s="34">
        <f t="shared" si="18"/>
        <v>2.285644291203977</v>
      </c>
      <c r="D581" s="134">
        <v>6.0855071969966295</v>
      </c>
      <c r="J581" s="48"/>
      <c r="K581" s="123"/>
      <c r="L581" s="44"/>
      <c r="T581" s="226"/>
      <c r="U581" s="226"/>
      <c r="V581" s="226"/>
    </row>
    <row r="582" spans="1:22" ht="12.75">
      <c r="A582" s="42" t="s">
        <v>3</v>
      </c>
      <c r="B582" s="249">
        <v>3.9825339157998685</v>
      </c>
      <c r="C582" s="34">
        <f t="shared" si="18"/>
        <v>4.079499958967169</v>
      </c>
      <c r="D582" s="34">
        <v>8.062033874767037</v>
      </c>
      <c r="H582" s="48"/>
      <c r="J582" s="48"/>
      <c r="K582" s="123"/>
      <c r="L582" s="43"/>
      <c r="T582" s="226"/>
      <c r="U582" s="226"/>
      <c r="V582" s="226"/>
    </row>
    <row r="583" spans="1:22" ht="13.5" thickBot="1">
      <c r="A583" s="102" t="s">
        <v>15</v>
      </c>
      <c r="B583" s="102">
        <v>5.243467185645017</v>
      </c>
      <c r="C583" s="102">
        <f t="shared" si="18"/>
        <v>3.8561516087810155</v>
      </c>
      <c r="D583" s="102">
        <v>9.099618794426032</v>
      </c>
      <c r="J583" s="48"/>
      <c r="K583" s="126"/>
      <c r="L583" s="126"/>
      <c r="T583" s="226"/>
      <c r="U583" s="226"/>
      <c r="V583" s="226"/>
    </row>
    <row r="584" spans="10:22" ht="13.5" thickTop="1">
      <c r="J584" s="48"/>
      <c r="K584" s="123"/>
      <c r="L584" s="44"/>
      <c r="T584" s="226"/>
      <c r="U584" s="226"/>
      <c r="V584" s="226"/>
    </row>
    <row r="585" spans="1:22" ht="12.75">
      <c r="A585" s="84" t="s">
        <v>6</v>
      </c>
      <c r="B585" s="134" t="s">
        <v>38</v>
      </c>
      <c r="C585" s="34" t="e">
        <f>D585-B585</f>
        <v>#VALUE!</v>
      </c>
      <c r="D585" s="130">
        <v>5.452874022525703</v>
      </c>
      <c r="J585" s="48"/>
      <c r="K585" s="123"/>
      <c r="L585" s="44"/>
      <c r="T585" s="226"/>
      <c r="U585" s="226"/>
      <c r="V585" s="226"/>
    </row>
    <row r="586" spans="1:22" ht="12.75">
      <c r="A586" s="34" t="s">
        <v>18</v>
      </c>
      <c r="B586" s="187">
        <v>10</v>
      </c>
      <c r="C586" s="34">
        <f>D586-B586</f>
        <v>0</v>
      </c>
      <c r="D586" s="187">
        <v>10</v>
      </c>
      <c r="J586" s="48"/>
      <c r="K586" s="46"/>
      <c r="L586" s="128"/>
      <c r="T586" s="226"/>
      <c r="U586" s="226"/>
      <c r="V586" s="226"/>
    </row>
    <row r="587" spans="1:22" ht="12.75">
      <c r="A587" t="s">
        <v>42</v>
      </c>
      <c r="B587" t="s">
        <v>11</v>
      </c>
      <c r="D587" t="s">
        <v>11</v>
      </c>
      <c r="L587" s="46"/>
      <c r="T587" s="226"/>
      <c r="U587" s="226"/>
      <c r="V587" s="226"/>
    </row>
    <row r="588" spans="1:22" ht="12.75">
      <c r="A588" t="s">
        <v>46</v>
      </c>
      <c r="B588" t="s">
        <v>11</v>
      </c>
      <c r="D588" t="s">
        <v>11</v>
      </c>
      <c r="L588" s="44"/>
      <c r="T588" s="226"/>
      <c r="U588" s="226"/>
      <c r="V588" s="226"/>
    </row>
    <row r="589" spans="1:12" ht="12.75">
      <c r="A589" t="s">
        <v>48</v>
      </c>
      <c r="B589" t="s">
        <v>11</v>
      </c>
      <c r="D589" t="s">
        <v>11</v>
      </c>
      <c r="L589" s="126"/>
    </row>
    <row r="590" spans="8:11" ht="12.75">
      <c r="H590" s="9"/>
      <c r="I590" s="34"/>
      <c r="K590" s="43"/>
    </row>
    <row r="593" spans="1:2" ht="12.75">
      <c r="A593" s="202" t="s">
        <v>120</v>
      </c>
      <c r="B593" s="202"/>
    </row>
    <row r="594" spans="1:7" ht="12.75">
      <c r="A594" s="6" t="s">
        <v>139</v>
      </c>
      <c r="C594" s="201" t="s">
        <v>137</v>
      </c>
      <c r="D594" s="9">
        <v>5.05</v>
      </c>
      <c r="F594" s="9"/>
      <c r="G594" s="9"/>
    </row>
    <row r="595" spans="2:4" ht="12.75">
      <c r="B595" t="s">
        <v>29</v>
      </c>
      <c r="C595" t="s">
        <v>30</v>
      </c>
      <c r="D595" s="28" t="s">
        <v>121</v>
      </c>
    </row>
    <row r="596" spans="1:4" ht="12.75">
      <c r="A596" t="s">
        <v>106</v>
      </c>
      <c r="B596" s="249">
        <v>1.2665026589921884</v>
      </c>
      <c r="C596" s="9">
        <f>D596-B596</f>
        <v>1.1063685285466054</v>
      </c>
      <c r="D596" s="249">
        <v>2.372871187538794</v>
      </c>
    </row>
    <row r="597" spans="1:4" ht="12.75">
      <c r="A597" t="s">
        <v>21</v>
      </c>
      <c r="B597" s="249">
        <v>2.2762823046535807</v>
      </c>
      <c r="C597" s="9">
        <f aca="true" t="shared" si="19" ref="C597:C622">D597-B597</f>
        <v>0.11381411523267904</v>
      </c>
      <c r="D597" s="249">
        <v>2.3900964198862598</v>
      </c>
    </row>
    <row r="598" spans="1:7" ht="12.75">
      <c r="A598" t="s">
        <v>20</v>
      </c>
      <c r="B598" s="249">
        <v>3.11496633820306</v>
      </c>
      <c r="C598" s="9">
        <f t="shared" si="19"/>
        <v>-0.717737214061072</v>
      </c>
      <c r="D598" s="249">
        <v>2.397229124141988</v>
      </c>
      <c r="G598" s="256" t="s">
        <v>140</v>
      </c>
    </row>
    <row r="599" spans="1:4" ht="12.75">
      <c r="A599" t="s">
        <v>4</v>
      </c>
      <c r="B599" s="249">
        <v>2.0931526907278286</v>
      </c>
      <c r="C599" s="9">
        <f t="shared" si="19"/>
        <v>0.6696081002090684</v>
      </c>
      <c r="D599" s="249">
        <v>2.762760790936897</v>
      </c>
    </row>
    <row r="600" spans="1:4" ht="12.75">
      <c r="A600" t="s">
        <v>44</v>
      </c>
      <c r="B600" s="249">
        <v>2.577758466102741</v>
      </c>
      <c r="C600" s="9">
        <f t="shared" si="19"/>
        <v>0.7502739359825568</v>
      </c>
      <c r="D600" s="249">
        <v>3.328032402085298</v>
      </c>
    </row>
    <row r="601" spans="1:4" ht="12.75">
      <c r="A601" t="s">
        <v>105</v>
      </c>
      <c r="B601" s="249">
        <v>2.8511521063368663</v>
      </c>
      <c r="C601" s="9">
        <f t="shared" si="19"/>
        <v>0.5702228766407975</v>
      </c>
      <c r="D601" s="249">
        <v>3.421374982977664</v>
      </c>
    </row>
    <row r="602" spans="1:4" ht="12.75">
      <c r="A602" t="s">
        <v>45</v>
      </c>
      <c r="B602" s="249">
        <v>2.8710046950105776</v>
      </c>
      <c r="C602" s="9">
        <f t="shared" si="19"/>
        <v>0.7177511721965084</v>
      </c>
      <c r="D602" s="249">
        <v>3.588755867207086</v>
      </c>
    </row>
    <row r="603" spans="1:11" ht="12.75">
      <c r="A603" t="s">
        <v>10</v>
      </c>
      <c r="B603" s="249">
        <v>3.4441831202432645</v>
      </c>
      <c r="C603" s="9">
        <f t="shared" si="19"/>
        <v>0.3046051706745998</v>
      </c>
      <c r="D603" s="249">
        <v>3.7487882909178643</v>
      </c>
      <c r="H603" s="250"/>
      <c r="I603" s="9"/>
      <c r="K603" s="250"/>
    </row>
    <row r="604" spans="1:4" ht="12.75">
      <c r="A604" t="s">
        <v>50</v>
      </c>
      <c r="B604" s="249">
        <v>3.2904433704181453</v>
      </c>
      <c r="C604" s="9">
        <f t="shared" si="19"/>
        <v>0.6251812923497302</v>
      </c>
      <c r="D604" s="249">
        <v>3.9156246627678755</v>
      </c>
    </row>
    <row r="605" spans="1:11" ht="12.75">
      <c r="A605" t="s">
        <v>47</v>
      </c>
      <c r="B605" s="249">
        <v>3.2927076311333217</v>
      </c>
      <c r="C605" s="9">
        <f t="shared" si="19"/>
        <v>0.6914694573648701</v>
      </c>
      <c r="D605" s="249">
        <v>3.9841770884981917</v>
      </c>
      <c r="H605" s="250"/>
      <c r="I605" s="9"/>
      <c r="K605" s="250"/>
    </row>
    <row r="606" spans="1:4" ht="12.75">
      <c r="A606" t="s">
        <v>16</v>
      </c>
      <c r="B606" s="249">
        <v>3.9515377472055033</v>
      </c>
      <c r="C606" s="9">
        <f t="shared" si="19"/>
        <v>0.19745657781599268</v>
      </c>
      <c r="D606" s="249">
        <v>4.148994325021496</v>
      </c>
    </row>
    <row r="607" spans="1:4" ht="12.75">
      <c r="A607" t="s">
        <v>49</v>
      </c>
      <c r="B607" s="249">
        <v>3.524647641653534</v>
      </c>
      <c r="C607" s="9">
        <f t="shared" si="19"/>
        <v>0.7754239575642008</v>
      </c>
      <c r="D607" s="249">
        <v>4.300071599217735</v>
      </c>
    </row>
    <row r="608" spans="1:4" ht="12.75">
      <c r="A608" t="s">
        <v>97</v>
      </c>
      <c r="B608" s="249">
        <v>3.6937510201889783</v>
      </c>
      <c r="C608" s="9">
        <f t="shared" si="19"/>
        <v>0.7386336543487468</v>
      </c>
      <c r="D608" s="249">
        <v>4.432384674537725</v>
      </c>
    </row>
    <row r="609" spans="1:4" ht="12.75">
      <c r="A609" t="s">
        <v>8</v>
      </c>
      <c r="B609" s="249">
        <v>4.033715363220793</v>
      </c>
      <c r="C609" s="9">
        <f t="shared" si="19"/>
        <v>0.5445747897688422</v>
      </c>
      <c r="D609" s="249">
        <v>4.578290152989635</v>
      </c>
    </row>
    <row r="610" spans="1:4" ht="12.75">
      <c r="A610" t="s">
        <v>14</v>
      </c>
      <c r="B610" s="249">
        <v>4.085989089183623</v>
      </c>
      <c r="C610" s="9">
        <f t="shared" si="19"/>
        <v>0.6946184473342623</v>
      </c>
      <c r="D610" s="249">
        <v>4.780607536517885</v>
      </c>
    </row>
    <row r="611" spans="1:11" ht="12.75">
      <c r="A611" t="s">
        <v>5</v>
      </c>
      <c r="B611" s="249">
        <v>4.026626199306098</v>
      </c>
      <c r="C611" s="9">
        <f t="shared" si="19"/>
        <v>0.7810095738289924</v>
      </c>
      <c r="D611" s="249">
        <v>4.8076357731350905</v>
      </c>
      <c r="H611" s="9"/>
      <c r="I611" s="9"/>
      <c r="K611" s="9"/>
    </row>
    <row r="612" spans="1:4" ht="12.75">
      <c r="A612" t="s">
        <v>2</v>
      </c>
      <c r="B612" s="249">
        <v>3.8568335801046447</v>
      </c>
      <c r="C612" s="9">
        <f t="shared" si="19"/>
        <v>1.0001190820358876</v>
      </c>
      <c r="D612" s="249">
        <v>4.856952662140532</v>
      </c>
    </row>
    <row r="613" spans="1:4" ht="12.75">
      <c r="A613" t="s">
        <v>13</v>
      </c>
      <c r="B613" s="249">
        <v>4.969443705434228</v>
      </c>
      <c r="C613" s="9">
        <f t="shared" si="19"/>
        <v>0.2733194042779381</v>
      </c>
      <c r="D613" s="249">
        <v>5.2427631097121665</v>
      </c>
    </row>
    <row r="614" spans="1:4" ht="12.75">
      <c r="A614" t="s">
        <v>1</v>
      </c>
      <c r="B614" s="249">
        <v>3.8782385089942113</v>
      </c>
      <c r="C614" s="9">
        <f t="shared" si="19"/>
        <v>1.3888859759509695</v>
      </c>
      <c r="D614" s="249">
        <v>5.267124484945181</v>
      </c>
    </row>
    <row r="615" spans="1:4" ht="12.75">
      <c r="A615" t="s">
        <v>51</v>
      </c>
      <c r="B615" s="249">
        <v>4.1314635531042105</v>
      </c>
      <c r="C615" s="9">
        <f t="shared" si="19"/>
        <v>1.225660402490825</v>
      </c>
      <c r="D615" s="249">
        <v>5.357123955595036</v>
      </c>
    </row>
    <row r="616" spans="1:4" ht="12.75">
      <c r="A616" t="s">
        <v>6</v>
      </c>
      <c r="B616" s="249">
        <v>4.110820288227854</v>
      </c>
      <c r="C616" s="9">
        <f t="shared" si="19"/>
        <v>1.3420537342978482</v>
      </c>
      <c r="D616" s="249">
        <v>5.452874022525703</v>
      </c>
    </row>
    <row r="617" spans="1:4" ht="12.75">
      <c r="A617" t="s">
        <v>12</v>
      </c>
      <c r="B617" s="249">
        <v>3.253462578100864</v>
      </c>
      <c r="C617" s="9">
        <f t="shared" si="19"/>
        <v>2.3178067942688783</v>
      </c>
      <c r="D617" s="249">
        <v>5.571269372369742</v>
      </c>
    </row>
    <row r="618" spans="1:4" ht="12.75">
      <c r="A618" t="s">
        <v>7</v>
      </c>
      <c r="B618" s="249">
        <v>5.466826310176419</v>
      </c>
      <c r="C618" s="9">
        <f t="shared" si="19"/>
        <v>0.5686233421983395</v>
      </c>
      <c r="D618" s="249">
        <v>6.0354496523747585</v>
      </c>
    </row>
    <row r="619" spans="1:4" ht="12.75">
      <c r="A619" t="s">
        <v>9</v>
      </c>
      <c r="B619" s="249">
        <v>3.7998629057926525</v>
      </c>
      <c r="C619" s="9">
        <f t="shared" si="19"/>
        <v>2.285644291203977</v>
      </c>
      <c r="D619" s="249">
        <v>6.0855071969966295</v>
      </c>
    </row>
    <row r="620" spans="1:4" ht="12.75">
      <c r="A620" t="s">
        <v>3</v>
      </c>
      <c r="B620" s="249">
        <v>3.9825339157998685</v>
      </c>
      <c r="C620" s="9">
        <f t="shared" si="19"/>
        <v>4.079499958967169</v>
      </c>
      <c r="D620" s="249">
        <v>8.062033874767037</v>
      </c>
    </row>
    <row r="621" spans="1:4" ht="12.75">
      <c r="A621" t="s">
        <v>15</v>
      </c>
      <c r="B621" s="249">
        <v>5.243467185645017</v>
      </c>
      <c r="C621" s="9">
        <f t="shared" si="19"/>
        <v>3.8561516087810155</v>
      </c>
      <c r="D621" s="249">
        <v>9.099618794426032</v>
      </c>
    </row>
    <row r="622" spans="1:4" ht="12.75">
      <c r="A622" t="s">
        <v>18</v>
      </c>
      <c r="B622" s="249">
        <v>8.758088731614164</v>
      </c>
      <c r="C622" s="9">
        <f t="shared" si="19"/>
        <v>0.4379413003265267</v>
      </c>
      <c r="D622" s="249">
        <v>9.19603003194069</v>
      </c>
    </row>
    <row r="627" spans="1:3" ht="12.75">
      <c r="A627" t="s">
        <v>42</v>
      </c>
      <c r="B627" s="249" t="s">
        <v>11</v>
      </c>
      <c r="C627" s="249" t="s">
        <v>11</v>
      </c>
    </row>
    <row r="628" spans="1:3" ht="12.75">
      <c r="A628" t="s">
        <v>46</v>
      </c>
      <c r="B628" s="249" t="s">
        <v>11</v>
      </c>
      <c r="C628" s="249" t="s">
        <v>11</v>
      </c>
    </row>
    <row r="629" spans="1:3" ht="12.75">
      <c r="A629" t="s">
        <v>48</v>
      </c>
      <c r="B629" s="249" t="s">
        <v>11</v>
      </c>
      <c r="C629" s="249" t="s">
        <v>11</v>
      </c>
    </row>
    <row r="632" spans="1:2" ht="12.75">
      <c r="A632" s="202" t="s">
        <v>120</v>
      </c>
      <c r="B632" s="202"/>
    </row>
    <row r="633" spans="1:7" ht="12.75">
      <c r="A633" s="6" t="s">
        <v>142</v>
      </c>
      <c r="C633" s="201" t="s">
        <v>137</v>
      </c>
      <c r="D633" s="9">
        <v>5.5205230887841195</v>
      </c>
      <c r="G633" s="9"/>
    </row>
    <row r="634" spans="2:4" ht="12.75">
      <c r="B634" t="s">
        <v>29</v>
      </c>
      <c r="C634" t="s">
        <v>30</v>
      </c>
      <c r="D634" s="28" t="s">
        <v>121</v>
      </c>
    </row>
    <row r="635" spans="1:4" ht="12.75">
      <c r="A635" t="s">
        <v>21</v>
      </c>
      <c r="B635" s="249">
        <v>2.365071876264</v>
      </c>
      <c r="C635" s="9">
        <f>D635-B635</f>
        <v>0.11825359381320011</v>
      </c>
      <c r="D635" s="249">
        <v>2.4833254700772</v>
      </c>
    </row>
    <row r="636" spans="1:4" ht="12.75">
      <c r="A636" t="s">
        <v>4</v>
      </c>
      <c r="B636" s="249">
        <v>2.4467572263056487</v>
      </c>
      <c r="C636" s="9">
        <f aca="true" t="shared" si="20" ref="C636:C650">D636-B636</f>
        <v>1.4303564640578017</v>
      </c>
      <c r="D636" s="249">
        <v>3.8771136903634504</v>
      </c>
    </row>
    <row r="637" spans="1:7" ht="12.75">
      <c r="A637" t="s">
        <v>45</v>
      </c>
      <c r="B637" s="249">
        <v>3.1744690033640444</v>
      </c>
      <c r="C637" s="9">
        <f t="shared" si="20"/>
        <v>0.7936172523931755</v>
      </c>
      <c r="D637" s="249">
        <v>3.96808625575722</v>
      </c>
      <c r="G637" s="256" t="s">
        <v>140</v>
      </c>
    </row>
    <row r="638" spans="1:4" ht="12.75">
      <c r="A638" t="s">
        <v>16</v>
      </c>
      <c r="B638" s="249">
        <v>3.8548783</v>
      </c>
      <c r="C638" s="9">
        <f t="shared" si="20"/>
        <v>0.19274389999999997</v>
      </c>
      <c r="D638" s="249">
        <v>4.0476222</v>
      </c>
    </row>
    <row r="639" spans="1:4" ht="12.75">
      <c r="A639" t="s">
        <v>50</v>
      </c>
      <c r="B639" s="249">
        <v>3.5801813350868494</v>
      </c>
      <c r="C639" s="9">
        <f t="shared" si="20"/>
        <v>0.7160362843701646</v>
      </c>
      <c r="D639" s="249">
        <v>4.296217619457014</v>
      </c>
    </row>
    <row r="640" spans="1:4" ht="12.75">
      <c r="A640" t="s">
        <v>49</v>
      </c>
      <c r="B640" s="249">
        <v>3.6569203263630734</v>
      </c>
      <c r="C640" s="9">
        <f t="shared" si="20"/>
        <v>0.841091651894255</v>
      </c>
      <c r="D640" s="249">
        <v>4.4980119782573285</v>
      </c>
    </row>
    <row r="641" spans="1:4" ht="12.75">
      <c r="A641" t="s">
        <v>8</v>
      </c>
      <c r="B641" s="249">
        <v>4.219158020589695</v>
      </c>
      <c r="C641" s="9">
        <f t="shared" si="20"/>
        <v>0.8423679305473657</v>
      </c>
      <c r="D641" s="249">
        <v>5.06152595113706</v>
      </c>
    </row>
    <row r="642" spans="1:11" ht="12.75">
      <c r="A642" t="s">
        <v>97</v>
      </c>
      <c r="B642" s="249">
        <v>4.305661962361148</v>
      </c>
      <c r="C642" s="9">
        <f t="shared" si="20"/>
        <v>0.8611253384043334</v>
      </c>
      <c r="D642" s="249">
        <v>5.166787300765481</v>
      </c>
      <c r="H642" s="250"/>
      <c r="I642" s="9"/>
      <c r="K642" s="250"/>
    </row>
    <row r="643" spans="1:4" ht="12.75">
      <c r="A643" t="s">
        <v>5</v>
      </c>
      <c r="B643" s="249">
        <v>4.4010377862852135</v>
      </c>
      <c r="C643" s="9">
        <f t="shared" si="20"/>
        <v>0.877762773997957</v>
      </c>
      <c r="D643" s="249">
        <v>5.2788005602831705</v>
      </c>
    </row>
    <row r="644" spans="1:11" ht="12.75">
      <c r="A644" t="s">
        <v>1</v>
      </c>
      <c r="B644" s="249">
        <v>4.044879733600935</v>
      </c>
      <c r="C644" s="9">
        <f t="shared" si="20"/>
        <v>1.42972638406364</v>
      </c>
      <c r="D644" s="249">
        <v>5.474606117664575</v>
      </c>
      <c r="H644" s="250"/>
      <c r="I644" s="9"/>
      <c r="K644" s="250"/>
    </row>
    <row r="645" spans="1:4" ht="12.75">
      <c r="A645" t="s">
        <v>14</v>
      </c>
      <c r="B645" s="249">
        <v>4.717321111142899</v>
      </c>
      <c r="C645" s="9">
        <f t="shared" si="20"/>
        <v>0.8491189487607649</v>
      </c>
      <c r="D645" s="249">
        <v>5.566440059903664</v>
      </c>
    </row>
    <row r="646" spans="1:4" ht="12.75">
      <c r="A646" t="s">
        <v>6</v>
      </c>
      <c r="B646" s="249">
        <v>4.376751161161875</v>
      </c>
      <c r="C646" s="9">
        <f t="shared" si="20"/>
        <v>1.399452871064078</v>
      </c>
      <c r="D646" s="249">
        <v>5.7762040322259525</v>
      </c>
    </row>
    <row r="647" spans="1:4" ht="12.75">
      <c r="A647" t="s">
        <v>13</v>
      </c>
      <c r="B647" s="249">
        <v>5.430805319921179</v>
      </c>
      <c r="C647" s="9">
        <f t="shared" si="20"/>
        <v>0.5752108027558034</v>
      </c>
      <c r="D647" s="249">
        <v>6.006016122676982</v>
      </c>
    </row>
    <row r="648" spans="1:4" ht="12.75">
      <c r="A648" t="s">
        <v>12</v>
      </c>
      <c r="B648" s="249">
        <v>3.6199488226390306</v>
      </c>
      <c r="C648" s="9">
        <f t="shared" si="20"/>
        <v>2.418821742169027</v>
      </c>
      <c r="D648" s="249">
        <v>6.038770564808058</v>
      </c>
    </row>
    <row r="649" spans="1:4" ht="12.75">
      <c r="A649" t="s">
        <v>51</v>
      </c>
      <c r="B649" s="249">
        <v>4.749044536946431</v>
      </c>
      <c r="C649" s="9">
        <f t="shared" si="20"/>
        <v>1.413518960099256</v>
      </c>
      <c r="D649" s="249">
        <v>6.162563497045687</v>
      </c>
    </row>
    <row r="650" spans="1:11" ht="12.75">
      <c r="A650" t="s">
        <v>7</v>
      </c>
      <c r="B650" s="249">
        <v>5.806898697565319</v>
      </c>
      <c r="C650" s="9">
        <f t="shared" si="20"/>
        <v>0.9313747553904532</v>
      </c>
      <c r="D650" s="249">
        <v>6.738273452955772</v>
      </c>
      <c r="H650" s="9"/>
      <c r="I650" s="9"/>
      <c r="K650" s="9"/>
    </row>
    <row r="651" spans="2:4" ht="12.75">
      <c r="B651" s="249"/>
      <c r="C651" s="9"/>
      <c r="D651" s="249"/>
    </row>
    <row r="652" spans="1:4" ht="12.75">
      <c r="A652" t="s">
        <v>2</v>
      </c>
      <c r="B652">
        <v>0</v>
      </c>
      <c r="D652">
        <v>0</v>
      </c>
    </row>
    <row r="653" spans="1:4" ht="12.75">
      <c r="A653" t="s">
        <v>10</v>
      </c>
      <c r="B653">
        <v>0</v>
      </c>
      <c r="D653">
        <v>0</v>
      </c>
    </row>
    <row r="654" spans="1:4" ht="12.75">
      <c r="A654" t="s">
        <v>20</v>
      </c>
      <c r="B654">
        <v>0</v>
      </c>
      <c r="D654">
        <v>0</v>
      </c>
    </row>
    <row r="655" spans="1:4" ht="12.75">
      <c r="A655" t="s">
        <v>105</v>
      </c>
      <c r="B655">
        <v>0</v>
      </c>
      <c r="D655">
        <v>0</v>
      </c>
    </row>
    <row r="656" spans="1:4" ht="12.75">
      <c r="A656" t="s">
        <v>44</v>
      </c>
      <c r="B656">
        <v>0</v>
      </c>
      <c r="D656">
        <v>0</v>
      </c>
    </row>
    <row r="657" spans="1:4" ht="12.75">
      <c r="A657" t="s">
        <v>47</v>
      </c>
      <c r="B657">
        <v>0</v>
      </c>
      <c r="D657">
        <v>0</v>
      </c>
    </row>
    <row r="658" spans="1:4" ht="12.75">
      <c r="A658" t="s">
        <v>106</v>
      </c>
      <c r="B658">
        <v>0</v>
      </c>
      <c r="D658">
        <v>0</v>
      </c>
    </row>
    <row r="659" spans="1:4" ht="12.75">
      <c r="A659" t="s">
        <v>3</v>
      </c>
      <c r="B659" t="s">
        <v>38</v>
      </c>
      <c r="D659">
        <v>20</v>
      </c>
    </row>
    <row r="660" spans="1:4" ht="12.75">
      <c r="A660" t="s">
        <v>9</v>
      </c>
      <c r="B660">
        <v>0</v>
      </c>
      <c r="D660">
        <v>20</v>
      </c>
    </row>
    <row r="661" spans="1:4" ht="12.75">
      <c r="A661" t="s">
        <v>15</v>
      </c>
      <c r="B661">
        <v>20</v>
      </c>
      <c r="D661">
        <v>20</v>
      </c>
    </row>
    <row r="662" spans="1:4" ht="12.75">
      <c r="A662" t="s">
        <v>18</v>
      </c>
      <c r="B662">
        <v>20</v>
      </c>
      <c r="D662">
        <v>20</v>
      </c>
    </row>
    <row r="663" spans="1:4" ht="12.75">
      <c r="A663" t="s">
        <v>42</v>
      </c>
      <c r="B663" t="s">
        <v>11</v>
      </c>
      <c r="D663" t="s">
        <v>11</v>
      </c>
    </row>
    <row r="664" spans="1:4" ht="12.75">
      <c r="A664" t="s">
        <v>46</v>
      </c>
      <c r="B664" t="s">
        <v>11</v>
      </c>
      <c r="D664" t="s">
        <v>11</v>
      </c>
    </row>
    <row r="665" spans="1:4" ht="12.75">
      <c r="A665" t="s">
        <v>48</v>
      </c>
      <c r="B665" t="s">
        <v>11</v>
      </c>
      <c r="D665" t="s">
        <v>11</v>
      </c>
    </row>
    <row r="667" spans="1:2" ht="12.75">
      <c r="A667" s="202" t="s">
        <v>120</v>
      </c>
      <c r="B667" s="202"/>
    </row>
    <row r="668" spans="1:7" ht="12.75">
      <c r="A668" s="6" t="s">
        <v>146</v>
      </c>
      <c r="C668" s="201" t="s">
        <v>137</v>
      </c>
      <c r="D668" s="9">
        <v>5.712189180249599</v>
      </c>
      <c r="G668" s="9"/>
    </row>
    <row r="669" spans="2:4" ht="12.75">
      <c r="B669" t="s">
        <v>29</v>
      </c>
      <c r="C669" t="s">
        <v>30</v>
      </c>
      <c r="D669" s="28"/>
    </row>
    <row r="670" spans="1:4" ht="12.75">
      <c r="A670" t="s">
        <v>84</v>
      </c>
      <c r="B670">
        <v>2.136519704502</v>
      </c>
      <c r="C670" s="9">
        <f aca="true" t="shared" si="21" ref="C670:C684">D670-B670</f>
        <v>0.1068259852250999</v>
      </c>
      <c r="D670">
        <v>2.2433456897271</v>
      </c>
    </row>
    <row r="671" spans="1:4" ht="12.75">
      <c r="A671" t="s">
        <v>83</v>
      </c>
      <c r="B671">
        <v>2.2052545735219007</v>
      </c>
      <c r="C671" s="9">
        <f t="shared" si="21"/>
        <v>0.11026273813725895</v>
      </c>
      <c r="D671">
        <v>2.3155173116591596</v>
      </c>
    </row>
    <row r="672" spans="1:7" ht="12.75">
      <c r="A672" t="s">
        <v>147</v>
      </c>
      <c r="B672" s="249">
        <v>2.4467572263056487</v>
      </c>
      <c r="C672" s="9">
        <f t="shared" si="21"/>
        <v>1.4303564640578017</v>
      </c>
      <c r="D672" s="249">
        <v>3.8771136903634504</v>
      </c>
      <c r="G672" s="256" t="s">
        <v>140</v>
      </c>
    </row>
    <row r="673" spans="1:4" ht="12.75">
      <c r="A673" t="s">
        <v>16</v>
      </c>
      <c r="B673" s="249">
        <v>3.8548783</v>
      </c>
      <c r="C673" s="9">
        <f t="shared" si="21"/>
        <v>0.19274389999999997</v>
      </c>
      <c r="D673" s="249">
        <v>4.0476222</v>
      </c>
    </row>
    <row r="674" spans="1:4" ht="12.75">
      <c r="A674" t="s">
        <v>10</v>
      </c>
      <c r="B674" s="249">
        <v>4.231999696394687</v>
      </c>
      <c r="C674" s="9">
        <f t="shared" si="21"/>
        <v>0.35308600058385675</v>
      </c>
      <c r="D674" s="249">
        <v>4.585085696978544</v>
      </c>
    </row>
    <row r="675" spans="1:4" ht="12.75">
      <c r="A675" t="s">
        <v>92</v>
      </c>
      <c r="B675" s="249">
        <v>4.190503089563568</v>
      </c>
      <c r="C675" s="9">
        <f t="shared" si="21"/>
        <v>0.8384994719106693</v>
      </c>
      <c r="D675" s="249">
        <v>5.029002561474237</v>
      </c>
    </row>
    <row r="676" spans="1:4" ht="12.75">
      <c r="A676" t="s">
        <v>5</v>
      </c>
      <c r="B676" s="249">
        <v>4.4010377862852135</v>
      </c>
      <c r="C676" s="9">
        <f t="shared" si="21"/>
        <v>0.877762773997957</v>
      </c>
      <c r="D676" s="249">
        <v>5.2788005602831705</v>
      </c>
    </row>
    <row r="677" spans="1:11" ht="12.75">
      <c r="A677" t="s">
        <v>90</v>
      </c>
      <c r="B677" s="249">
        <v>4.717321111142899</v>
      </c>
      <c r="C677" s="9">
        <f t="shared" si="21"/>
        <v>0.8491189487607649</v>
      </c>
      <c r="D677" s="249">
        <v>5.566440059903664</v>
      </c>
      <c r="H677" s="250"/>
      <c r="I677" s="9"/>
      <c r="K677" s="250"/>
    </row>
    <row r="678" spans="1:4" ht="12.75">
      <c r="A678" t="s">
        <v>2</v>
      </c>
      <c r="B678" s="249">
        <v>4.524029887023792</v>
      </c>
      <c r="C678" s="9">
        <f t="shared" si="21"/>
        <v>1.1241444412494532</v>
      </c>
      <c r="D678" s="249">
        <v>5.648174328273245</v>
      </c>
    </row>
    <row r="679" spans="1:11" ht="12.75">
      <c r="A679" t="s">
        <v>6</v>
      </c>
      <c r="B679" s="249">
        <v>4.376751161161875</v>
      </c>
      <c r="C679" s="9">
        <f t="shared" si="21"/>
        <v>1.399452871064078</v>
      </c>
      <c r="D679" s="249">
        <v>5.7762040322259525</v>
      </c>
      <c r="H679" s="250"/>
      <c r="I679" s="9"/>
      <c r="K679" s="250"/>
    </row>
    <row r="680" spans="1:4" ht="12.75">
      <c r="A680" t="s">
        <v>1</v>
      </c>
      <c r="B680" s="249">
        <v>4.3212761836753755</v>
      </c>
      <c r="C680" s="9">
        <f t="shared" si="21"/>
        <v>1.485005622020144</v>
      </c>
      <c r="D680" s="249">
        <v>5.806281805695519</v>
      </c>
    </row>
    <row r="681" spans="1:4" ht="12.75">
      <c r="A681" t="s">
        <v>13</v>
      </c>
      <c r="B681" s="249">
        <v>5.430805319921179</v>
      </c>
      <c r="C681" s="9">
        <f t="shared" si="21"/>
        <v>0.5752108027558034</v>
      </c>
      <c r="D681" s="249">
        <v>6.006016122676982</v>
      </c>
    </row>
    <row r="682" spans="1:4" ht="12.75">
      <c r="A682" t="s">
        <v>12</v>
      </c>
      <c r="B682" s="249">
        <v>3.6199488226390306</v>
      </c>
      <c r="C682" s="9">
        <f t="shared" si="21"/>
        <v>2.418821742169027</v>
      </c>
      <c r="D682" s="249">
        <v>6.038770564808058</v>
      </c>
    </row>
    <row r="683" spans="1:4" ht="12.75">
      <c r="A683" t="s">
        <v>91</v>
      </c>
      <c r="B683" s="249">
        <v>5.806898697565319</v>
      </c>
      <c r="C683" s="9">
        <f t="shared" si="21"/>
        <v>0.9313747553904532</v>
      </c>
      <c r="D683" s="249">
        <v>6.738273452955772</v>
      </c>
    </row>
    <row r="684" spans="1:4" ht="12.75">
      <c r="A684" t="s">
        <v>96</v>
      </c>
      <c r="B684" s="249">
        <v>5.687253163642714</v>
      </c>
      <c r="C684" s="9">
        <f t="shared" si="21"/>
        <v>4.526157706201374</v>
      </c>
      <c r="D684" s="249">
        <v>10.213410869844088</v>
      </c>
    </row>
    <row r="685" spans="8:11" ht="12.75">
      <c r="H685" s="9"/>
      <c r="I685" s="9"/>
      <c r="K685" s="9"/>
    </row>
    <row r="686" spans="1:4" ht="12.75">
      <c r="A686" t="s">
        <v>3</v>
      </c>
      <c r="B686" s="249" t="s">
        <v>38</v>
      </c>
      <c r="C686" s="9"/>
      <c r="D686" s="249">
        <v>20</v>
      </c>
    </row>
    <row r="687" spans="1:4" ht="12.75">
      <c r="A687" t="s">
        <v>9</v>
      </c>
      <c r="B687" s="249">
        <v>0</v>
      </c>
      <c r="C687" s="9"/>
      <c r="D687" s="249">
        <v>20</v>
      </c>
    </row>
    <row r="688" spans="1:4" ht="12.75">
      <c r="A688" t="s">
        <v>95</v>
      </c>
      <c r="B688">
        <v>20</v>
      </c>
      <c r="D688">
        <v>20</v>
      </c>
    </row>
    <row r="692" spans="1:2" ht="12.75">
      <c r="A692" s="202" t="s">
        <v>120</v>
      </c>
      <c r="B692" s="202"/>
    </row>
    <row r="693" spans="1:7" ht="12.75">
      <c r="A693" s="6" t="s">
        <v>151</v>
      </c>
      <c r="C693" s="201" t="s">
        <v>137</v>
      </c>
      <c r="D693" s="9">
        <v>5.712189180249599</v>
      </c>
      <c r="G693" s="9"/>
    </row>
    <row r="694" spans="2:4" ht="12.75">
      <c r="B694" t="s">
        <v>29</v>
      </c>
      <c r="C694" t="s">
        <v>30</v>
      </c>
      <c r="D694" s="28"/>
    </row>
    <row r="695" spans="1:4" ht="12.75">
      <c r="A695" t="s">
        <v>84</v>
      </c>
      <c r="B695" s="249">
        <v>2.136519704502</v>
      </c>
      <c r="C695" s="9">
        <f aca="true" t="shared" si="22" ref="C695:C709">D695-B695</f>
        <v>0.1068259852250999</v>
      </c>
      <c r="D695" s="249">
        <v>2.2433456897271</v>
      </c>
    </row>
    <row r="696" spans="1:4" ht="12.75">
      <c r="A696" t="s">
        <v>83</v>
      </c>
      <c r="B696" s="249">
        <v>2.2052545735219007</v>
      </c>
      <c r="C696" s="9">
        <f t="shared" si="22"/>
        <v>0.11026273813725895</v>
      </c>
      <c r="D696" s="249">
        <v>2.3155173116591596</v>
      </c>
    </row>
    <row r="697" spans="1:7" ht="12.75">
      <c r="A697" t="s">
        <v>147</v>
      </c>
      <c r="B697" s="249">
        <v>2.4467572263056487</v>
      </c>
      <c r="C697" s="9">
        <f t="shared" si="22"/>
        <v>1.4303564640578017</v>
      </c>
      <c r="D697" s="249">
        <v>3.8771136903634504</v>
      </c>
      <c r="G697" s="256" t="s">
        <v>140</v>
      </c>
    </row>
    <row r="698" spans="1:4" ht="12.75">
      <c r="A698" t="s">
        <v>16</v>
      </c>
      <c r="B698" s="249">
        <v>4.002000000000001</v>
      </c>
      <c r="C698" s="9">
        <f t="shared" si="22"/>
        <v>0.20009999999999906</v>
      </c>
      <c r="D698" s="249">
        <v>4.2021</v>
      </c>
    </row>
    <row r="699" spans="1:4" ht="12.75">
      <c r="A699" t="s">
        <v>10</v>
      </c>
      <c r="B699" s="249">
        <v>4.231999696394687</v>
      </c>
      <c r="C699" s="9">
        <f t="shared" si="22"/>
        <v>0.35308600058385675</v>
      </c>
      <c r="D699" s="249">
        <v>4.585085696978544</v>
      </c>
    </row>
    <row r="700" spans="1:4" ht="12.75">
      <c r="A700" t="s">
        <v>92</v>
      </c>
      <c r="B700" s="249">
        <v>4.190503089563568</v>
      </c>
      <c r="C700" s="9">
        <f t="shared" si="22"/>
        <v>0.8384994719106693</v>
      </c>
      <c r="D700" s="249">
        <v>5.029002561474237</v>
      </c>
    </row>
    <row r="701" spans="1:4" ht="12.75">
      <c r="A701" t="s">
        <v>5</v>
      </c>
      <c r="B701" s="249">
        <v>4.4010377862852135</v>
      </c>
      <c r="C701" s="9">
        <f t="shared" si="22"/>
        <v>0.877762773997957</v>
      </c>
      <c r="D701" s="249">
        <v>5.2788005602831705</v>
      </c>
    </row>
    <row r="702" spans="1:11" ht="12.75">
      <c r="A702" t="s">
        <v>90</v>
      </c>
      <c r="B702" s="249">
        <v>4.717321111142899</v>
      </c>
      <c r="C702" s="9">
        <f t="shared" si="22"/>
        <v>0.8491189487607649</v>
      </c>
      <c r="D702" s="249">
        <v>5.566440059903664</v>
      </c>
      <c r="H702" s="250"/>
      <c r="I702" s="9"/>
      <c r="K702" s="250"/>
    </row>
    <row r="703" spans="1:4" ht="12.75">
      <c r="A703" t="s">
        <v>2</v>
      </c>
      <c r="B703" s="249">
        <v>4.524029887023792</v>
      </c>
      <c r="C703" s="9">
        <f t="shared" si="22"/>
        <v>1.1241444412494532</v>
      </c>
      <c r="D703" s="249">
        <v>5.648174328273245</v>
      </c>
    </row>
    <row r="704" spans="1:11" ht="12.75">
      <c r="A704" t="s">
        <v>6</v>
      </c>
      <c r="B704" s="249">
        <v>4.376751161161875</v>
      </c>
      <c r="C704" s="9">
        <f t="shared" si="22"/>
        <v>1.399452871064078</v>
      </c>
      <c r="D704" s="249">
        <v>5.7762040322259525</v>
      </c>
      <c r="H704" s="250"/>
      <c r="I704" s="9"/>
      <c r="K704" s="250"/>
    </row>
    <row r="705" spans="1:4" ht="12.75">
      <c r="A705" t="s">
        <v>1</v>
      </c>
      <c r="B705" s="249">
        <v>4.3212761836753755</v>
      </c>
      <c r="C705" s="9">
        <f t="shared" si="22"/>
        <v>1.485005622020144</v>
      </c>
      <c r="D705" s="249">
        <v>5.806281805695519</v>
      </c>
    </row>
    <row r="706" spans="1:4" ht="12.75">
      <c r="A706" t="s">
        <v>13</v>
      </c>
      <c r="B706" s="249">
        <v>5.430805319921179</v>
      </c>
      <c r="C706" s="9">
        <f t="shared" si="22"/>
        <v>0.5752108027558034</v>
      </c>
      <c r="D706" s="249">
        <v>6.006016122676982</v>
      </c>
    </row>
    <row r="707" spans="1:4" ht="12.75">
      <c r="A707" t="s">
        <v>12</v>
      </c>
      <c r="B707" s="249">
        <v>3.6199488226390306</v>
      </c>
      <c r="C707" s="9">
        <f t="shared" si="22"/>
        <v>2.418821742169027</v>
      </c>
      <c r="D707" s="249">
        <v>6.038770564808058</v>
      </c>
    </row>
    <row r="708" spans="1:4" ht="12.75">
      <c r="A708" t="s">
        <v>91</v>
      </c>
      <c r="B708" s="249">
        <v>5.806898697565319</v>
      </c>
      <c r="C708" s="9">
        <f t="shared" si="22"/>
        <v>0.9313747553904532</v>
      </c>
      <c r="D708" s="249">
        <v>6.738273452955772</v>
      </c>
    </row>
    <row r="709" spans="1:4" ht="12.75">
      <c r="A709" t="s">
        <v>96</v>
      </c>
      <c r="B709" s="249">
        <v>5.687253163642714</v>
      </c>
      <c r="C709" s="9">
        <f t="shared" si="22"/>
        <v>4.526157706201374</v>
      </c>
      <c r="D709" s="249">
        <v>10.213410869844088</v>
      </c>
    </row>
    <row r="710" spans="8:11" ht="12.75">
      <c r="H710" s="9"/>
      <c r="I710" s="9"/>
      <c r="K710" s="9"/>
    </row>
    <row r="711" spans="2:4" ht="12.75">
      <c r="B711" s="249"/>
      <c r="C711" s="9"/>
      <c r="D711" s="249"/>
    </row>
    <row r="712" spans="2:4" ht="12.75">
      <c r="B712" s="249"/>
      <c r="C712" s="9"/>
      <c r="D712" s="249"/>
    </row>
    <row r="720" ht="12.75">
      <c r="C720" s="9"/>
    </row>
    <row r="721" ht="12.75">
      <c r="C721" s="9"/>
    </row>
    <row r="722" ht="12.75">
      <c r="C722" s="9"/>
    </row>
    <row r="723" ht="12.75">
      <c r="C723" s="9"/>
    </row>
    <row r="724" ht="12.75">
      <c r="C724" s="9"/>
    </row>
    <row r="725" ht="12.75">
      <c r="C725" s="9"/>
    </row>
    <row r="726" ht="12.75">
      <c r="C726" s="9"/>
    </row>
    <row r="727" ht="12.75">
      <c r="C727" s="9"/>
    </row>
    <row r="728" ht="12.75">
      <c r="C728" s="9"/>
    </row>
    <row r="729" ht="12.75">
      <c r="C729" s="9"/>
    </row>
    <row r="730" ht="12.75">
      <c r="C730" s="9"/>
    </row>
    <row r="731" ht="12.75">
      <c r="C731" s="9"/>
    </row>
    <row r="732" ht="12.75">
      <c r="C732" s="9"/>
    </row>
    <row r="733" ht="12.75">
      <c r="C733" s="9"/>
    </row>
    <row r="734" ht="12.75">
      <c r="C734" s="9"/>
    </row>
    <row r="735" ht="12.75">
      <c r="C735" s="9"/>
    </row>
  </sheetData>
  <sheetProtection/>
  <printOptions/>
  <pageMargins left="0.75" right="0.75" top="1" bottom="1" header="0.5" footer="0.5"/>
  <pageSetup fitToHeight="1" fitToWidth="1" horizontalDpi="300" verticalDpi="300" orientation="portrait"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mura0001</dc:creator>
  <cp:keywords/>
  <dc:description/>
  <cp:lastModifiedBy>jmarvin</cp:lastModifiedBy>
  <cp:lastPrinted>2012-09-19T11:43:12Z</cp:lastPrinted>
  <dcterms:created xsi:type="dcterms:W3CDTF">2001-05-05T16:07:59Z</dcterms:created>
  <dcterms:modified xsi:type="dcterms:W3CDTF">2012-12-06T09:26:33Z</dcterms:modified>
  <cp:category/>
  <cp:version/>
  <cp:contentType/>
  <cp:contentStatus/>
</cp:coreProperties>
</file>