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465" windowHeight="4470" tabRatio="905" firstSheet="1" activeTab="1"/>
  </bookViews>
  <sheets>
    <sheet name="Proposals for QEP" sheetId="1" state="hidden" r:id="rId1"/>
    <sheet name="Highlights" sheetId="2" r:id="rId2"/>
    <sheet name="Table 3.1.4" sheetId="3" r:id="rId3"/>
    <sheet name="Chart 3.1.2" sheetId="4" r:id="rId4"/>
    <sheet name="Methodology" sheetId="5" r:id="rId5"/>
    <sheet name="Notes" sheetId="6" r:id="rId6"/>
    <sheet name="Annual" sheetId="7" r:id="rId7"/>
    <sheet name="Hide me please" sheetId="8" state="hidden" r:id="rId8"/>
  </sheets>
  <externalReferences>
    <externalReference r:id="rId11"/>
    <externalReference r:id="rId12"/>
  </externalReferences>
  <definedNames>
    <definedName name="INPUT_BOX" localSheetId="4">'[2]Calculation'!$C$1</definedName>
    <definedName name="INPUT_BOX">'[1]Calculation'!$C$1</definedName>
    <definedName name="_xlnm.Print_Area" localSheetId="6">'Annual'!$L$4:$P$51</definedName>
    <definedName name="_xlnm.Print_Area" localSheetId="5">'Notes'!$A$1:$K$61</definedName>
    <definedName name="_xlnm.Print_Area" localSheetId="2">'Table 3.1.4'!$A$1:$K$44</definedName>
    <definedName name="_xlnm.Print_Titles" localSheetId="6">'Annual'!$A:$C,'Annual'!$1:$3</definedName>
    <definedName name="_xlnm.Print_Titles" localSheetId="2">'Table 3.1.4'!$A:$C,'Table 3.1.4'!$1:$5</definedName>
    <definedName name="t25Q2" localSheetId="4">#REF!</definedName>
    <definedName name="t25Q2">#REF!</definedName>
    <definedName name="table_25_Q2" localSheetId="4">#REF!</definedName>
    <definedName name="table_25_Q2">#REF!</definedName>
  </definedNames>
  <calcPr fullCalcOnLoad="1"/>
</workbook>
</file>

<file path=xl/sharedStrings.xml><?xml version="1.0" encoding="utf-8"?>
<sst xmlns="http://schemas.openxmlformats.org/spreadsheetml/2006/main" count="375" uniqueCount="119">
  <si>
    <t>Great Britain</t>
  </si>
  <si>
    <t>Pence per kWh</t>
  </si>
  <si>
    <t>Size of consumer</t>
  </si>
  <si>
    <t>Small</t>
  </si>
  <si>
    <t>Medium</t>
  </si>
  <si>
    <t>Large</t>
  </si>
  <si>
    <t>All consumers -</t>
  </si>
  <si>
    <t>average</t>
  </si>
  <si>
    <t>Of which:</t>
  </si>
  <si>
    <t>Extra large</t>
  </si>
  <si>
    <t>Moderately large</t>
  </si>
  <si>
    <t>Electricity</t>
  </si>
  <si>
    <t>Gas</t>
  </si>
  <si>
    <t>firm</t>
  </si>
  <si>
    <t>interruptible</t>
  </si>
  <si>
    <t>tariff</t>
  </si>
  <si>
    <t>..</t>
  </si>
  <si>
    <t xml:space="preserve">Liquefied petroleum gases </t>
  </si>
  <si>
    <r>
      <t xml:space="preserve">Coal </t>
    </r>
    <r>
      <rPr>
        <i/>
        <sz val="9"/>
        <rFont val="Arial"/>
        <family val="2"/>
      </rPr>
      <t>(1)</t>
    </r>
  </si>
  <si>
    <r>
      <t xml:space="preserve">10% decile </t>
    </r>
    <r>
      <rPr>
        <i/>
        <sz val="9"/>
        <rFont val="Arial"/>
        <family val="2"/>
      </rPr>
      <t>(3)</t>
    </r>
  </si>
  <si>
    <r>
      <t xml:space="preserve">median </t>
    </r>
    <r>
      <rPr>
        <i/>
        <sz val="9"/>
        <rFont val="Arial"/>
        <family val="2"/>
      </rPr>
      <t>(3)</t>
    </r>
  </si>
  <si>
    <r>
      <t xml:space="preserve">90% decile </t>
    </r>
    <r>
      <rPr>
        <i/>
        <sz val="9"/>
        <rFont val="Arial"/>
        <family val="2"/>
      </rPr>
      <t>(3)</t>
    </r>
  </si>
  <si>
    <r>
      <t xml:space="preserve">Heavy fuel oil </t>
    </r>
    <r>
      <rPr>
        <i/>
        <sz val="9"/>
        <rFont val="Arial"/>
        <family val="2"/>
      </rPr>
      <t>(2)</t>
    </r>
  </si>
  <si>
    <r>
      <t xml:space="preserve">Gas oil </t>
    </r>
    <r>
      <rPr>
        <i/>
        <sz val="9"/>
        <rFont val="Arial"/>
        <family val="2"/>
      </rPr>
      <t>(2)</t>
    </r>
  </si>
  <si>
    <r>
      <t>10% decile</t>
    </r>
    <r>
      <rPr>
        <i/>
        <sz val="9"/>
        <rFont val="Arial"/>
        <family val="2"/>
      </rPr>
      <t xml:space="preserve"> (3)</t>
    </r>
  </si>
  <si>
    <r>
      <t>Medium fuel oil</t>
    </r>
    <r>
      <rPr>
        <i/>
        <sz val="9"/>
        <rFont val="Arial"/>
        <family val="2"/>
      </rPr>
      <t xml:space="preserve"> (2)</t>
    </r>
  </si>
  <si>
    <r>
      <t xml:space="preserve">Hard coke </t>
    </r>
    <r>
      <rPr>
        <i/>
        <sz val="9"/>
        <rFont val="Arial"/>
        <family val="2"/>
      </rPr>
      <t>(4)</t>
    </r>
  </si>
  <si>
    <t>Coal</t>
  </si>
  <si>
    <r>
      <t>10% decile</t>
    </r>
    <r>
      <rPr>
        <vertAlign val="superscript"/>
        <sz val="9"/>
        <rFont val="Arial"/>
        <family val="2"/>
      </rPr>
      <t>(2)</t>
    </r>
  </si>
  <si>
    <r>
      <t>90% decile</t>
    </r>
    <r>
      <rPr>
        <vertAlign val="superscript"/>
        <sz val="9"/>
        <rFont val="Arial"/>
        <family val="2"/>
      </rPr>
      <t>(2)</t>
    </r>
  </si>
  <si>
    <t>Average</t>
  </si>
  <si>
    <r>
      <t>Median</t>
    </r>
    <r>
      <rPr>
        <vertAlign val="superscript"/>
        <sz val="9"/>
        <rFont val="Arial"/>
        <family val="2"/>
      </rPr>
      <t>(2)</t>
    </r>
  </si>
  <si>
    <t>Firm</t>
  </si>
  <si>
    <t>Interruptible</t>
  </si>
  <si>
    <r>
      <t>Gas oil</t>
    </r>
    <r>
      <rPr>
        <vertAlign val="superscript"/>
        <sz val="9"/>
        <rFont val="Arial"/>
        <family val="2"/>
      </rPr>
      <t>(3)</t>
    </r>
  </si>
  <si>
    <r>
      <t>Gas</t>
    </r>
    <r>
      <rPr>
        <vertAlign val="superscript"/>
        <sz val="9"/>
        <rFont val="Arial"/>
        <family val="2"/>
      </rPr>
      <t>(4)</t>
    </r>
  </si>
  <si>
    <r>
      <t>Table 3.1.4 Prices of fuels purchased by manufacturing industry</t>
    </r>
    <r>
      <rPr>
        <b/>
        <vertAlign val="superscript"/>
        <sz val="12"/>
        <rFont val="Arial"/>
        <family val="2"/>
      </rPr>
      <t>(1)</t>
    </r>
  </si>
  <si>
    <t>Main points</t>
  </si>
  <si>
    <t xml:space="preserve"> Pence per kWh</t>
  </si>
  <si>
    <t>5 yrs</t>
  </si>
  <si>
    <r>
      <t>Table 3.1.4 Prices of fuels purchased by manufacturing industry</t>
    </r>
    <r>
      <rPr>
        <b/>
        <vertAlign val="superscript"/>
        <sz val="12"/>
        <rFont val="Arial"/>
        <family val="2"/>
      </rPr>
      <t>(1)</t>
    </r>
    <r>
      <rPr>
        <b/>
        <sz val="12"/>
        <rFont val="Arial"/>
        <family val="2"/>
      </rPr>
      <t xml:space="preserve"> </t>
    </r>
  </si>
  <si>
    <t>Excluding the Climate Change Levy</t>
  </si>
  <si>
    <t>largest - smallest elec</t>
  </si>
  <si>
    <t>Proposals regarding Quarterly Energy Prices Tables 3.1.1 to 3.1.4</t>
  </si>
  <si>
    <t>For notes see notes page</t>
  </si>
  <si>
    <t>Notes for Tables 3.1.1 to 3.1.4</t>
  </si>
  <si>
    <t>Range of annual purchases of which:</t>
  </si>
  <si>
    <t>Fuel</t>
  </si>
  <si>
    <t>Moderately</t>
  </si>
  <si>
    <t>large</t>
  </si>
  <si>
    <t>Greater than</t>
  </si>
  <si>
    <t>Less than</t>
  </si>
  <si>
    <t>Coal (tonnes)</t>
  </si>
  <si>
    <t>n/a</t>
  </si>
  <si>
    <t>760 to 7,600</t>
  </si>
  <si>
    <t>Heavy fuel oil (tonnes)</t>
  </si>
  <si>
    <t>4,900 to 15,000</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</si>
  <si>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</si>
  <si>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</si>
  <si>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</si>
  <si>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</si>
  <si>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</si>
  <si>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</si>
  <si>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</si>
  <si>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</si>
  <si>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</si>
  <si>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</si>
  <si>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</si>
  <si>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The Climate Change Levy (CCL) came into effect in April 2001.  Information on the operation of the CCL</t>
  </si>
  <si>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</si>
  <si>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</si>
  <si>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</si>
  <si>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</si>
  <si>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LPG</t>
  </si>
  <si>
    <t>exempt from the levy.</t>
  </si>
  <si>
    <t>(iii) estimated</t>
  </si>
  <si>
    <r>
      <t>Table of the average amount of Climate Change Levy paid by fuel type</t>
    </r>
    <r>
      <rPr>
        <b/>
        <vertAlign val="superscript"/>
        <sz val="10"/>
        <rFont val="Arial"/>
        <family val="2"/>
      </rPr>
      <t>(i)</t>
    </r>
  </si>
  <si>
    <r>
      <t>Full rate of Levy</t>
    </r>
    <r>
      <rPr>
        <b/>
        <vertAlign val="superscript"/>
        <sz val="10"/>
        <rFont val="Arial"/>
        <family val="2"/>
      </rPr>
      <t>(ii)</t>
    </r>
  </si>
  <si>
    <r>
      <t xml:space="preserve">Average amount paid </t>
    </r>
    <r>
      <rPr>
        <b/>
        <vertAlign val="superscript"/>
        <sz val="10"/>
        <rFont val="Arial"/>
        <family val="2"/>
      </rPr>
      <t>(iii)</t>
    </r>
  </si>
  <si>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</si>
  <si>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</si>
  <si>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</si>
  <si>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</si>
  <si>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</si>
  <si>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</si>
  <si>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</si>
  <si>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</si>
  <si>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</si>
  <si>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</si>
  <si>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</si>
  <si>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</si>
  <si>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 xml:space="preserve">(i) The full levy rate for coke is £12.81 per tonne, however, in practice most use of coke by manufacturers is </t>
  </si>
  <si>
    <t>Tables 3.1.1 to 3.1.4</t>
  </si>
  <si>
    <t>2005=100</t>
  </si>
  <si>
    <t>G:\epa3d\prices\GDP\GDP 2005=100</t>
  </si>
  <si>
    <r>
      <t>Coal</t>
    </r>
    <r>
      <rPr>
        <vertAlign val="superscript"/>
        <sz val="9"/>
        <rFont val="Arial"/>
        <family val="2"/>
      </rPr>
      <t>(6)(10)</t>
    </r>
  </si>
  <si>
    <r>
      <t>Heavy fuel oil</t>
    </r>
    <r>
      <rPr>
        <vertAlign val="superscript"/>
        <sz val="9"/>
        <rFont val="Arial"/>
        <family val="2"/>
      </rPr>
      <t>(3)(6)(9)</t>
    </r>
  </si>
  <si>
    <t>£6.0/tonne</t>
  </si>
  <si>
    <t>0.09p/kWh</t>
  </si>
  <si>
    <r>
      <t xml:space="preserve">is available on the HM Revenue and Customs web site at </t>
    </r>
    <r>
      <rPr>
        <sz val="9"/>
        <color indexed="12"/>
        <rFont val="Arial"/>
        <family val="2"/>
      </rPr>
      <t xml:space="preserve">http://www.hmrc.gov.uk </t>
    </r>
  </si>
  <si>
    <t>0.30p/kWh</t>
  </si>
  <si>
    <t>1 yr</t>
  </si>
  <si>
    <t>Q4/11</t>
  </si>
  <si>
    <t>Q1/12</t>
  </si>
  <si>
    <t>£6.2/tonne</t>
  </si>
  <si>
    <t>0.10p/kWh</t>
  </si>
  <si>
    <t>Last updated 27th September 2012</t>
  </si>
  <si>
    <t>Q2/12</t>
  </si>
  <si>
    <t>£13.87/tonne</t>
  </si>
  <si>
    <t>£6.3/tonne</t>
  </si>
  <si>
    <t>0.509p/kWh</t>
  </si>
  <si>
    <t>0.177p/kWh</t>
  </si>
  <si>
    <t>£11.37/tonne</t>
  </si>
  <si>
    <t>(ii) The levy rates shown here are the rates from April 2012. Previous rates are shown in Annex A</t>
  </si>
  <si>
    <t>Q3/12</t>
  </si>
  <si>
    <t>updated 5/12/12</t>
  </si>
  <si>
    <t>0.27p/kWh</t>
  </si>
  <si>
    <t>0.28p/kWh</t>
  </si>
  <si>
    <t>0.08p/kWh</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</si>
</sst>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 #,##0_-;\-* #,##0_-;_-* &quot;-&quot;??_-;_-@_-"/>
    <numFmt numFmtId="167" formatCode="0.0%"/>
    <numFmt numFmtId="168" formatCode="0.0000"/>
    <numFmt numFmtId="169" formatCode="#,##0.000\r"/>
    <numFmt numFmtId="170" formatCode="#,##0.000\ "/>
    <numFmt numFmtId="171" formatCode="0\ "/>
    <numFmt numFmtId="172" formatCode="0.0\ "/>
    <numFmt numFmtId="173" formatCode="0.00\ "/>
    <numFmt numFmtId="174" formatCode="0.000\ "/>
    <numFmt numFmtId="175" formatCode="@\ "/>
    <numFmt numFmtId="176" formatCode="#,##0.00\r"/>
    <numFmt numFmtId="177" formatCode="#,##0.0"/>
    <numFmt numFmtId="178" formatCode="#,##0.00\ "/>
    <numFmt numFmtId="179" formatCode="0.0\ \ "/>
    <numFmt numFmtId="180" formatCode="0\ \p;;;@&quot; p&quot;"/>
    <numFmt numFmtId="181" formatCode="0;;;@"/>
    <numFmt numFmtId="182" formatCode="0.00\r"/>
    <numFmt numFmtId="183" formatCode="0.000\r"/>
    <numFmt numFmtId="184" formatCode="0.0\r"/>
    <numFmt numFmtId="185" formatCode="#,##0.0\ "/>
    <numFmt numFmtId="186" formatCode="@\ \ "/>
    <numFmt numFmtId="187" formatCode="0.0000\ "/>
    <numFmt numFmtId="188" formatCode="#,##0.0\r"/>
    <numFmt numFmtId="189" formatCode="0.00000000000000%"/>
    <numFmt numFmtId="190" formatCode="#,##0.000"/>
    <numFmt numFmtId="191" formatCode="\ 0.000\ "/>
    <numFmt numFmtId="192" formatCode="0.00000"/>
    <numFmt numFmtId="193" formatCode="0.000\r\ "/>
    <numFmt numFmtId="194" formatCode="\ \ \ 0.000"/>
    <numFmt numFmtId="195" formatCode="0000\p\ "/>
    <numFmt numFmtId="196" formatCode="0000\p"/>
    <numFmt numFmtId="197" formatCode="0.0000000"/>
    <numFmt numFmtId="198" formatCode="0.000000"/>
    <numFmt numFmtId="199" formatCode="\ \ @\ \ "/>
    <numFmt numFmtId="200" formatCode="_-* #,##0.0_-;\-* #,##0.0_-;_-* &quot;-&quot;??_-;_-@_-"/>
    <numFmt numFmtId="201" formatCode="_-* #,##0.000_-;\-* #,##0.000_-;_-* &quot;-&quot;??_-;_-@_-"/>
    <numFmt numFmtId="202" formatCode="&quot;Yes&quot;;&quot;Yes&quot;;&quot;No&quot;"/>
    <numFmt numFmtId="203" formatCode="&quot;True&quot;;&quot;True&quot;;&quot;False&quot;"/>
    <numFmt numFmtId="204" formatCode="&quot;On&quot;;&quot;On&quot;;&quot;Off&quot;"/>
    <numFmt numFmtId="205" formatCode="[$€-2]\ #,##0.00_);[Red]\([$€-2]\ #,##0.00\)"/>
    <numFmt numFmtId="206" formatCode="_-* #,##0.0_-;\-* #,##0.0_-;_-* &quot;-&quot;?_-;_-@_-"/>
  </numFmts>
  <fonts count="70">
    <font>
      <sz val="10"/>
      <name val="Arial"/>
      <family val="0"/>
    </font>
    <font>
      <b/>
      <sz val="12"/>
      <name val="Arial"/>
      <family val="2"/>
    </font>
    <font>
      <b/>
      <sz val="9"/>
      <name val="Arial"/>
      <family val="2"/>
    </font>
    <font>
      <sz val="9"/>
      <name val="Arial"/>
      <family val="2"/>
    </font>
    <font>
      <sz val="14"/>
      <name val="Arial"/>
      <family val="2"/>
    </font>
    <font>
      <sz val="12"/>
      <name val="Arial"/>
      <family val="2"/>
    </font>
    <font>
      <i/>
      <sz val="9"/>
      <name val="Arial"/>
      <family val="2"/>
    </font>
    <font>
      <b/>
      <sz val="8"/>
      <name val="Arial"/>
      <family val="2"/>
    </font>
    <font>
      <vertAlign val="superscript"/>
      <sz val="9"/>
      <name val="Arial"/>
      <family val="2"/>
    </font>
    <font>
      <b/>
      <vertAlign val="superscript"/>
      <sz val="12"/>
      <name val="Arial"/>
      <family val="2"/>
    </font>
    <font>
      <sz val="8.5"/>
      <name val="Arial"/>
      <family val="2"/>
    </font>
    <font>
      <b/>
      <u val="single"/>
      <sz val="12"/>
      <name val="Arial"/>
      <family val="2"/>
    </font>
    <font>
      <b/>
      <sz val="10"/>
      <name val="Arial"/>
      <family val="2"/>
    </font>
    <font>
      <sz val="10"/>
      <name val="Times New Roman"/>
      <family val="1"/>
    </font>
    <font>
      <sz val="9"/>
      <color indexed="8"/>
      <name val="Arial"/>
      <family val="2"/>
    </font>
    <font>
      <u val="single"/>
      <sz val="10"/>
      <color indexed="12"/>
      <name val="Arial"/>
      <family val="2"/>
    </font>
    <font>
      <u val="single"/>
      <sz val="10"/>
      <color indexed="36"/>
      <name val="Arial"/>
      <family val="2"/>
    </font>
    <font>
      <b/>
      <sz val="14"/>
      <name val="Arial"/>
      <family val="2"/>
    </font>
    <font>
      <b/>
      <u val="single"/>
      <sz val="9"/>
      <name val="Arial"/>
      <family val="2"/>
    </font>
    <font>
      <b/>
      <vertAlign val="superscript"/>
      <sz val="10"/>
      <name val="Arial"/>
      <family val="2"/>
    </font>
    <font>
      <sz val="11"/>
      <name val="Arial"/>
      <family val="2"/>
    </font>
    <font>
      <sz val="9"/>
      <color indexed="12"/>
      <name val="Arial"/>
      <family val="2"/>
    </font>
    <font>
      <sz val="13.5"/>
      <color indexed="8"/>
      <name val="Arial"/>
      <family val="2"/>
    </font>
    <font>
      <sz val="11.75"/>
      <color indexed="8"/>
      <name val="Arial"/>
      <family val="2"/>
    </font>
    <font>
      <sz val="8"/>
      <color indexed="8"/>
      <name val="Arial"/>
      <family val="2"/>
    </font>
    <font>
      <sz val="8.25"/>
      <color indexed="8"/>
      <name val="Arial"/>
      <family val="2"/>
    </font>
    <font>
      <sz val="7.35"/>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9"/>
      <name val="Arial"/>
      <family val="2"/>
    </font>
    <font>
      <sz val="14"/>
      <color indexed="10"/>
      <name val="Arial"/>
      <family val="2"/>
    </font>
    <font>
      <sz val="11"/>
      <color indexed="8"/>
      <name val="Arial"/>
      <family val="2"/>
    </font>
    <font>
      <b/>
      <sz val="11.75"/>
      <color indexed="8"/>
      <name val="Arial"/>
      <family val="2"/>
    </font>
    <font>
      <b/>
      <u val="single"/>
      <sz val="15.25"/>
      <color indexed="8"/>
      <name val="Arial"/>
      <family val="2"/>
    </font>
    <font>
      <i/>
      <sz val="10"/>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0"/>
      <name val="Arial"/>
      <family val="2"/>
    </font>
    <font>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10" xfId="0" applyFont="1" applyBorder="1" applyAlignment="1">
      <alignment/>
    </xf>
    <xf numFmtId="0" fontId="2" fillId="0" borderId="10"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2" fillId="0" borderId="0" xfId="0" applyFont="1" applyAlignment="1">
      <alignment/>
    </xf>
    <xf numFmtId="0" fontId="3" fillId="0" borderId="0" xfId="0" applyFont="1" applyAlignment="1">
      <alignment horizontal="right"/>
    </xf>
    <xf numFmtId="165" fontId="3" fillId="0" borderId="0" xfId="0" applyNumberFormat="1" applyFont="1" applyAlignment="1">
      <alignment horizontal="right"/>
    </xf>
    <xf numFmtId="165" fontId="3" fillId="0" borderId="11" xfId="0" applyNumberFormat="1" applyFont="1" applyBorder="1" applyAlignment="1">
      <alignment horizontal="right"/>
    </xf>
    <xf numFmtId="0" fontId="3" fillId="0" borderId="10" xfId="0" applyFont="1" applyBorder="1" applyAlignment="1">
      <alignment horizontal="right"/>
    </xf>
    <xf numFmtId="165" fontId="3" fillId="0" borderId="10" xfId="0" applyNumberFormat="1" applyFont="1" applyBorder="1" applyAlignment="1">
      <alignment horizontal="right"/>
    </xf>
    <xf numFmtId="0" fontId="5" fillId="0" borderId="0" xfId="0" applyFont="1" applyAlignment="1">
      <alignment/>
    </xf>
    <xf numFmtId="165" fontId="3" fillId="0" borderId="0" xfId="0" applyNumberFormat="1" applyFont="1" applyFill="1" applyAlignment="1">
      <alignment horizontal="right"/>
    </xf>
    <xf numFmtId="165" fontId="3" fillId="0" borderId="0" xfId="0" applyNumberFormat="1" applyFont="1" applyBorder="1" applyAlignment="1">
      <alignment horizontal="right"/>
    </xf>
    <xf numFmtId="0" fontId="3" fillId="0" borderId="0" xfId="0" applyFont="1" applyFill="1" applyAlignment="1">
      <alignment/>
    </xf>
    <xf numFmtId="0" fontId="2" fillId="0" borderId="10" xfId="0" applyFont="1" applyFill="1" applyBorder="1" applyAlignment="1">
      <alignment horizontal="right"/>
    </xf>
    <xf numFmtId="165" fontId="3" fillId="0" borderId="11" xfId="0" applyNumberFormat="1" applyFont="1" applyFill="1" applyBorder="1" applyAlignment="1">
      <alignment horizontal="right"/>
    </xf>
    <xf numFmtId="165" fontId="3" fillId="0" borderId="10" xfId="0" applyNumberFormat="1" applyFont="1" applyFill="1" applyBorder="1" applyAlignment="1">
      <alignment horizontal="right"/>
    </xf>
    <xf numFmtId="0" fontId="11" fillId="0" borderId="0" xfId="0" applyFont="1" applyAlignment="1">
      <alignment/>
    </xf>
    <xf numFmtId="0" fontId="10" fillId="33" borderId="0" xfId="0" applyFont="1" applyFill="1" applyAlignment="1">
      <alignment/>
    </xf>
    <xf numFmtId="0" fontId="12" fillId="0" borderId="0" xfId="0" applyFont="1" applyAlignment="1">
      <alignment/>
    </xf>
    <xf numFmtId="165" fontId="3" fillId="0" borderId="0" xfId="0" applyNumberFormat="1" applyFont="1" applyAlignment="1">
      <alignment/>
    </xf>
    <xf numFmtId="165" fontId="3" fillId="0" borderId="11" xfId="0" applyNumberFormat="1" applyFont="1" applyBorder="1" applyAlignment="1">
      <alignment/>
    </xf>
    <xf numFmtId="165" fontId="3" fillId="0" borderId="10" xfId="0" applyNumberFormat="1" applyFont="1" applyBorder="1" applyAlignment="1">
      <alignment/>
    </xf>
    <xf numFmtId="0" fontId="13" fillId="0" borderId="0" xfId="0" applyFont="1" applyAlignment="1">
      <alignment/>
    </xf>
    <xf numFmtId="2" fontId="0" fillId="0" borderId="0" xfId="0" applyNumberFormat="1" applyAlignment="1">
      <alignment/>
    </xf>
    <xf numFmtId="2" fontId="3" fillId="0" borderId="10" xfId="0" applyNumberFormat="1" applyFont="1" applyBorder="1" applyAlignment="1">
      <alignment/>
    </xf>
    <xf numFmtId="2" fontId="2" fillId="0" borderId="10" xfId="0" applyNumberFormat="1" applyFont="1" applyBorder="1" applyAlignment="1">
      <alignment horizontal="right"/>
    </xf>
    <xf numFmtId="1" fontId="3" fillId="0" borderId="11" xfId="0" applyNumberFormat="1" applyFont="1" applyBorder="1" applyAlignment="1">
      <alignment/>
    </xf>
    <xf numFmtId="1" fontId="3" fillId="0" borderId="12" xfId="0" applyNumberFormat="1" applyFont="1" applyFill="1" applyBorder="1" applyAlignment="1">
      <alignment horizontal="right"/>
    </xf>
    <xf numFmtId="2" fontId="0" fillId="0" borderId="11" xfId="0" applyNumberFormat="1" applyBorder="1" applyAlignment="1">
      <alignment/>
    </xf>
    <xf numFmtId="167" fontId="0" fillId="0" borderId="0" xfId="61" applyNumberFormat="1" applyFont="1" applyAlignment="1">
      <alignment/>
    </xf>
    <xf numFmtId="165" fontId="3" fillId="0" borderId="0" xfId="0" applyNumberFormat="1" applyFont="1" applyFill="1" applyAlignment="1">
      <alignment/>
    </xf>
    <xf numFmtId="165" fontId="3" fillId="0" borderId="11" xfId="0" applyNumberFormat="1" applyFont="1" applyFill="1" applyBorder="1" applyAlignment="1">
      <alignment/>
    </xf>
    <xf numFmtId="165" fontId="14" fillId="0" borderId="0" xfId="0" applyNumberFormat="1" applyFont="1" applyAlignment="1">
      <alignment horizontal="right"/>
    </xf>
    <xf numFmtId="165" fontId="14" fillId="0" borderId="11" xfId="0" applyNumberFormat="1" applyFont="1" applyBorder="1" applyAlignment="1">
      <alignment/>
    </xf>
    <xf numFmtId="165" fontId="14" fillId="0" borderId="0" xfId="0" applyNumberFormat="1" applyFont="1" applyAlignment="1">
      <alignment/>
    </xf>
    <xf numFmtId="165" fontId="3" fillId="0" borderId="13" xfId="0" applyNumberFormat="1" applyFont="1" applyBorder="1" applyAlignment="1">
      <alignment horizontal="right"/>
    </xf>
    <xf numFmtId="2" fontId="2" fillId="0" borderId="0" xfId="0" applyNumberFormat="1" applyFont="1" applyBorder="1" applyAlignment="1">
      <alignment horizontal="right"/>
    </xf>
    <xf numFmtId="165" fontId="3" fillId="0" borderId="0" xfId="0" applyNumberFormat="1" applyFont="1" applyFill="1" applyBorder="1" applyAlignment="1">
      <alignment horizontal="right"/>
    </xf>
    <xf numFmtId="165" fontId="14" fillId="0" borderId="0" xfId="0" applyNumberFormat="1" applyFont="1" applyFill="1" applyAlignment="1">
      <alignment horizontal="right"/>
    </xf>
    <xf numFmtId="165" fontId="3" fillId="0" borderId="13" xfId="0" applyNumberFormat="1" applyFont="1" applyFill="1" applyBorder="1" applyAlignment="1">
      <alignment horizontal="right"/>
    </xf>
    <xf numFmtId="165" fontId="14" fillId="0" borderId="11" xfId="0" applyNumberFormat="1" applyFont="1" applyFill="1" applyBorder="1" applyAlignment="1">
      <alignment/>
    </xf>
    <xf numFmtId="170" fontId="3" fillId="0" borderId="0" xfId="0" applyNumberFormat="1" applyFont="1" applyFill="1" applyAlignment="1">
      <alignment/>
    </xf>
    <xf numFmtId="170" fontId="3" fillId="0" borderId="0" xfId="0" applyNumberFormat="1" applyFont="1" applyAlignment="1">
      <alignment/>
    </xf>
    <xf numFmtId="170" fontId="3" fillId="0" borderId="11" xfId="0" applyNumberFormat="1" applyFont="1" applyBorder="1" applyAlignment="1">
      <alignment/>
    </xf>
    <xf numFmtId="170" fontId="3" fillId="0" borderId="0" xfId="0" applyNumberFormat="1" applyFont="1" applyFill="1" applyBorder="1" applyAlignment="1">
      <alignment horizontal="right"/>
    </xf>
    <xf numFmtId="170" fontId="14" fillId="0" borderId="0" xfId="0" applyNumberFormat="1" applyFont="1" applyFill="1" applyAlignment="1">
      <alignment horizontal="right"/>
    </xf>
    <xf numFmtId="170" fontId="3" fillId="0" borderId="13" xfId="0" applyNumberFormat="1" applyFont="1" applyFill="1" applyBorder="1" applyAlignment="1">
      <alignment horizontal="right"/>
    </xf>
    <xf numFmtId="170" fontId="14" fillId="0" borderId="11" xfId="0" applyNumberFormat="1" applyFont="1" applyFill="1" applyBorder="1" applyAlignment="1">
      <alignment/>
    </xf>
    <xf numFmtId="170" fontId="3" fillId="0" borderId="0" xfId="0" applyNumberFormat="1" applyFont="1" applyBorder="1" applyAlignment="1">
      <alignment horizontal="right"/>
    </xf>
    <xf numFmtId="0" fontId="17" fillId="0" borderId="0" xfId="0" applyFont="1" applyFill="1" applyAlignment="1">
      <alignment/>
    </xf>
    <xf numFmtId="0" fontId="2" fillId="0" borderId="11" xfId="0" applyFont="1" applyBorder="1" applyAlignment="1">
      <alignment/>
    </xf>
    <xf numFmtId="171" fontId="2" fillId="0" borderId="11" xfId="0" applyNumberFormat="1" applyFont="1" applyFill="1" applyBorder="1" applyAlignment="1">
      <alignment horizontal="right"/>
    </xf>
    <xf numFmtId="186" fontId="14" fillId="0" borderId="0" xfId="0" applyNumberFormat="1" applyFont="1" applyFill="1" applyAlignment="1">
      <alignment horizontal="right"/>
    </xf>
    <xf numFmtId="186" fontId="14" fillId="0" borderId="11" xfId="0" applyNumberFormat="1" applyFont="1" applyFill="1" applyBorder="1" applyAlignment="1">
      <alignment horizontal="right"/>
    </xf>
    <xf numFmtId="0" fontId="7" fillId="0" borderId="0" xfId="0" applyFont="1" applyAlignment="1">
      <alignment/>
    </xf>
    <xf numFmtId="0" fontId="0" fillId="0" borderId="0" xfId="0" applyFill="1" applyAlignment="1">
      <alignment/>
    </xf>
    <xf numFmtId="0" fontId="0" fillId="0" borderId="0" xfId="0" applyBorder="1" applyAlignment="1">
      <alignment/>
    </xf>
    <xf numFmtId="170" fontId="3" fillId="0" borderId="11" xfId="0" applyNumberFormat="1" applyFont="1" applyFill="1" applyBorder="1" applyAlignment="1">
      <alignment horizontal="right"/>
    </xf>
    <xf numFmtId="170" fontId="3" fillId="0" borderId="11" xfId="0" applyNumberFormat="1" applyFont="1" applyBorder="1" applyAlignment="1">
      <alignment horizontal="right"/>
    </xf>
    <xf numFmtId="200" fontId="0" fillId="0" borderId="0" xfId="42" applyNumberFormat="1" applyFont="1" applyAlignment="1">
      <alignment/>
    </xf>
    <xf numFmtId="167" fontId="0" fillId="0" borderId="0" xfId="61" applyNumberFormat="1" applyFont="1" applyBorder="1" applyAlignment="1">
      <alignment/>
    </xf>
    <xf numFmtId="9" fontId="0" fillId="0" borderId="0" xfId="61" applyFont="1" applyBorder="1" applyAlignment="1">
      <alignment/>
    </xf>
    <xf numFmtId="0" fontId="0" fillId="0" borderId="0" xfId="0" applyNumberFormat="1" applyAlignment="1">
      <alignment/>
    </xf>
    <xf numFmtId="0" fontId="15" fillId="0" borderId="0" xfId="54" applyAlignment="1" applyProtection="1">
      <alignment/>
      <protection/>
    </xf>
    <xf numFmtId="0" fontId="4" fillId="0" borderId="0" xfId="0" applyFont="1" applyFill="1" applyAlignment="1">
      <alignment/>
    </xf>
    <xf numFmtId="9" fontId="0" fillId="0" borderId="0" xfId="61" applyFont="1" applyFill="1" applyAlignment="1">
      <alignment/>
    </xf>
    <xf numFmtId="166" fontId="3" fillId="33" borderId="0" xfId="44" applyNumberFormat="1" applyFont="1" applyFill="1" applyAlignment="1">
      <alignment/>
    </xf>
    <xf numFmtId="0" fontId="11" fillId="34" borderId="0" xfId="58" applyFont="1" applyFill="1">
      <alignment/>
      <protection/>
    </xf>
    <xf numFmtId="0" fontId="0" fillId="34" borderId="0" xfId="58" applyFill="1">
      <alignment/>
      <protection/>
    </xf>
    <xf numFmtId="0" fontId="20" fillId="34" borderId="0" xfId="58" applyFont="1" applyFill="1">
      <alignment/>
      <protection/>
    </xf>
    <xf numFmtId="43" fontId="0" fillId="0" borderId="0" xfId="0" applyNumberFormat="1" applyAlignment="1">
      <alignment/>
    </xf>
    <xf numFmtId="0" fontId="0" fillId="0" borderId="0" xfId="0" applyFont="1" applyAlignment="1">
      <alignment/>
    </xf>
    <xf numFmtId="200" fontId="0" fillId="0" borderId="0" xfId="42" applyNumberFormat="1" applyFont="1" applyFill="1" applyAlignment="1">
      <alignment/>
    </xf>
    <xf numFmtId="167" fontId="68" fillId="0" borderId="0" xfId="61" applyNumberFormat="1" applyFont="1" applyAlignment="1">
      <alignment/>
    </xf>
    <xf numFmtId="167" fontId="52" fillId="0" borderId="0" xfId="61" applyNumberFormat="1" applyFont="1" applyAlignment="1">
      <alignment/>
    </xf>
    <xf numFmtId="170" fontId="3" fillId="0" borderId="11" xfId="0" applyNumberFormat="1" applyFont="1" applyFill="1" applyBorder="1" applyAlignment="1">
      <alignment/>
    </xf>
    <xf numFmtId="167" fontId="0" fillId="0" borderId="11" xfId="61" applyNumberFormat="1" applyFont="1" applyBorder="1" applyAlignment="1">
      <alignment/>
    </xf>
    <xf numFmtId="1" fontId="3" fillId="0" borderId="14" xfId="0" applyNumberFormat="1" applyFont="1" applyFill="1" applyBorder="1" applyAlignment="1">
      <alignment horizontal="right"/>
    </xf>
    <xf numFmtId="2" fontId="0" fillId="0" borderId="15" xfId="0" applyNumberFormat="1" applyBorder="1" applyAlignment="1">
      <alignment/>
    </xf>
    <xf numFmtId="2" fontId="0" fillId="0" borderId="16" xfId="0" applyNumberFormat="1" applyBorder="1" applyAlignment="1">
      <alignment/>
    </xf>
    <xf numFmtId="200" fontId="0" fillId="0" borderId="0" xfId="42" applyNumberFormat="1" applyFont="1" applyFill="1" applyAlignment="1">
      <alignment/>
    </xf>
    <xf numFmtId="2" fontId="0" fillId="0" borderId="0" xfId="0" applyNumberFormat="1" applyBorder="1" applyAlignment="1">
      <alignment/>
    </xf>
    <xf numFmtId="2" fontId="2" fillId="0" borderId="15" xfId="0" applyNumberFormat="1" applyFont="1" applyBorder="1" applyAlignment="1">
      <alignment horizontal="right"/>
    </xf>
    <xf numFmtId="167" fontId="0" fillId="0" borderId="17" xfId="61" applyNumberFormat="1" applyFont="1" applyBorder="1" applyAlignment="1">
      <alignment/>
    </xf>
    <xf numFmtId="0" fontId="67" fillId="0" borderId="0" xfId="0" applyFont="1" applyAlignment="1">
      <alignment/>
    </xf>
    <xf numFmtId="0" fontId="69" fillId="0" borderId="0" xfId="0" applyFont="1" applyAlignment="1">
      <alignment/>
    </xf>
    <xf numFmtId="165" fontId="67" fillId="0" borderId="0" xfId="0" applyNumberFormat="1" applyFont="1" applyAlignment="1">
      <alignment/>
    </xf>
    <xf numFmtId="9" fontId="0" fillId="32" borderId="0" xfId="61" applyNumberFormat="1" applyFont="1" applyFill="1" applyAlignment="1">
      <alignment/>
    </xf>
    <xf numFmtId="9" fontId="0" fillId="0" borderId="0" xfId="61" applyNumberFormat="1" applyFont="1" applyAlignment="1">
      <alignment/>
    </xf>
    <xf numFmtId="9" fontId="0" fillId="0" borderId="17" xfId="61" applyNumberFormat="1" applyFont="1" applyBorder="1" applyAlignment="1">
      <alignment/>
    </xf>
    <xf numFmtId="9" fontId="0" fillId="0" borderId="11" xfId="61" applyNumberFormat="1" applyFont="1" applyBorder="1" applyAlignment="1">
      <alignment/>
    </xf>
    <xf numFmtId="0" fontId="0" fillId="0" borderId="11" xfId="0" applyBorder="1" applyAlignment="1">
      <alignment/>
    </xf>
    <xf numFmtId="0" fontId="0" fillId="0" borderId="11" xfId="0" applyFont="1" applyBorder="1" applyAlignment="1">
      <alignment/>
    </xf>
    <xf numFmtId="9" fontId="0" fillId="0" borderId="0" xfId="61" applyFont="1" applyAlignment="1">
      <alignment/>
    </xf>
    <xf numFmtId="0" fontId="68" fillId="34" borderId="0" xfId="0" applyFont="1" applyFill="1" applyAlignment="1">
      <alignment/>
    </xf>
    <xf numFmtId="0" fontId="52" fillId="34" borderId="0" xfId="0" applyFont="1" applyFill="1" applyAlignment="1">
      <alignment/>
    </xf>
    <xf numFmtId="167" fontId="52" fillId="34" borderId="0" xfId="61" applyNumberFormat="1" applyFont="1" applyFill="1" applyAlignment="1">
      <alignment/>
    </xf>
    <xf numFmtId="43" fontId="0" fillId="0" borderId="0" xfId="44" applyFont="1" applyBorder="1" applyAlignment="1">
      <alignment horizontal="center"/>
    </xf>
    <xf numFmtId="0" fontId="1" fillId="0" borderId="0" xfId="58" applyFont="1">
      <alignment/>
      <protection/>
    </xf>
    <xf numFmtId="0" fontId="0" fillId="0" borderId="0" xfId="58">
      <alignment/>
      <protection/>
    </xf>
    <xf numFmtId="0" fontId="0" fillId="0" borderId="0" xfId="58" applyFill="1">
      <alignment/>
      <protection/>
    </xf>
    <xf numFmtId="0" fontId="3" fillId="0" borderId="0" xfId="58" applyFont="1">
      <alignment/>
      <protection/>
    </xf>
    <xf numFmtId="0" fontId="0" fillId="0" borderId="0" xfId="58" applyFont="1">
      <alignment/>
      <protection/>
    </xf>
    <xf numFmtId="0" fontId="3" fillId="33" borderId="0" xfId="58" applyFont="1" applyFill="1" applyAlignment="1">
      <alignment/>
      <protection/>
    </xf>
    <xf numFmtId="0" fontId="3" fillId="0" borderId="0" xfId="58" applyFont="1" applyFill="1" applyAlignment="1">
      <alignment/>
      <protection/>
    </xf>
    <xf numFmtId="0" fontId="3" fillId="33" borderId="0" xfId="58" applyFont="1" applyFill="1">
      <alignment/>
      <protection/>
    </xf>
    <xf numFmtId="0" fontId="2" fillId="33" borderId="0" xfId="58" applyFont="1" applyFill="1" applyAlignment="1">
      <alignment/>
      <protection/>
    </xf>
    <xf numFmtId="0" fontId="3" fillId="33" borderId="11" xfId="58" applyFont="1" applyFill="1" applyBorder="1">
      <alignment/>
      <protection/>
    </xf>
    <xf numFmtId="0" fontId="3" fillId="33" borderId="11" xfId="58" applyFont="1" applyFill="1" applyBorder="1" applyAlignment="1">
      <alignment/>
      <protection/>
    </xf>
    <xf numFmtId="0" fontId="18" fillId="33" borderId="11" xfId="58" applyFont="1" applyFill="1" applyBorder="1" applyAlignment="1">
      <alignment/>
      <protection/>
    </xf>
    <xf numFmtId="0" fontId="2" fillId="33" borderId="0" xfId="58" applyFont="1" applyFill="1" applyAlignment="1">
      <alignment horizontal="right"/>
      <protection/>
    </xf>
    <xf numFmtId="0" fontId="3" fillId="0" borderId="0" xfId="58" applyFont="1" applyFill="1">
      <alignment/>
      <protection/>
    </xf>
    <xf numFmtId="0" fontId="2" fillId="33" borderId="0" xfId="58" applyFont="1" applyFill="1">
      <alignment/>
      <protection/>
    </xf>
    <xf numFmtId="0" fontId="2" fillId="33" borderId="11" xfId="58" applyFont="1" applyFill="1" applyBorder="1" applyAlignment="1">
      <alignment/>
      <protection/>
    </xf>
    <xf numFmtId="3" fontId="3" fillId="33" borderId="0" xfId="58" applyNumberFormat="1" applyFont="1" applyFill="1">
      <alignment/>
      <protection/>
    </xf>
    <xf numFmtId="0" fontId="12" fillId="0" borderId="0" xfId="58" applyFont="1">
      <alignment/>
      <protection/>
    </xf>
    <xf numFmtId="0" fontId="0" fillId="0" borderId="0" xfId="58" applyFont="1" applyFill="1" applyAlignment="1">
      <alignment/>
      <protection/>
    </xf>
    <xf numFmtId="0" fontId="0" fillId="0" borderId="0" xfId="58" applyBorder="1">
      <alignment/>
      <protection/>
    </xf>
    <xf numFmtId="0" fontId="12" fillId="0" borderId="18" xfId="58" applyFont="1" applyBorder="1">
      <alignment/>
      <protection/>
    </xf>
    <xf numFmtId="0" fontId="12" fillId="0" borderId="0" xfId="58" applyFont="1" applyBorder="1" applyAlignment="1">
      <alignment/>
      <protection/>
    </xf>
    <xf numFmtId="0" fontId="12" fillId="0" borderId="0" xfId="58" applyFont="1" applyBorder="1">
      <alignment/>
      <protection/>
    </xf>
    <xf numFmtId="0" fontId="12" fillId="0" borderId="13" xfId="58" applyFont="1" applyFill="1" applyBorder="1" applyAlignment="1">
      <alignment horizontal="center"/>
      <protection/>
    </xf>
    <xf numFmtId="0" fontId="12"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0" fontId="0" fillId="0" borderId="0" xfId="58" applyFont="1" applyAlignment="1">
      <alignment horizontal="center"/>
      <protection/>
    </xf>
    <xf numFmtId="0" fontId="0" fillId="0" borderId="0" xfId="58" applyFont="1" applyFill="1" applyAlignment="1">
      <alignment horizontal="left"/>
      <protection/>
    </xf>
    <xf numFmtId="0" fontId="0" fillId="0" borderId="0" xfId="58" applyFont="1" applyFill="1">
      <alignment/>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0" fontId="0" fillId="0" borderId="11" xfId="58" applyFont="1" applyFill="1" applyBorder="1" applyAlignment="1">
      <alignment/>
      <protection/>
    </xf>
    <xf numFmtId="0" fontId="3" fillId="33" borderId="0" xfId="58" applyFont="1" applyFill="1" applyAlignment="1">
      <alignment horizontal="right"/>
      <protection/>
    </xf>
    <xf numFmtId="0" fontId="12" fillId="0" borderId="18" xfId="58" applyFont="1" applyBorder="1" applyAlignment="1">
      <alignment horizontal="left"/>
      <protection/>
    </xf>
    <xf numFmtId="0" fontId="0" fillId="0" borderId="18" xfId="58" applyBorder="1" applyAlignment="1">
      <alignment/>
      <protection/>
    </xf>
    <xf numFmtId="0" fontId="12" fillId="0" borderId="18"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3" fontId="3" fillId="33" borderId="0" xfId="58" applyNumberFormat="1" applyFont="1" applyFill="1" applyAlignment="1">
      <alignment horizontal="right"/>
      <protection/>
    </xf>
    <xf numFmtId="0" fontId="2" fillId="33" borderId="11" xfId="58" applyFont="1" applyFill="1" applyBorder="1" applyAlignment="1">
      <alignment horizontal="right"/>
      <protection/>
    </xf>
    <xf numFmtId="0" fontId="2" fillId="33" borderId="0" xfId="58" applyFont="1" applyFill="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sng" baseline="0">
                <a:solidFill>
                  <a:srgbClr val="000000"/>
                </a:solidFill>
                <a:latin typeface="Arial"/>
                <a:ea typeface="Arial"/>
                <a:cs typeface="Arial"/>
              </a:rPr>
              <a:t>Chart of Fuel Prices for Manufacturing Industry, Cash Terms,
1990 to 2011</a:t>
            </a:r>
          </a:p>
        </c:rich>
      </c:tx>
      <c:layout>
        <c:manualLayout>
          <c:xMode val="factor"/>
          <c:yMode val="factor"/>
          <c:x val="0.00425"/>
          <c:y val="0"/>
        </c:manualLayout>
      </c:layout>
      <c:spPr>
        <a:noFill/>
        <a:ln>
          <a:noFill/>
        </a:ln>
      </c:spPr>
    </c:title>
    <c:plotArea>
      <c:layout>
        <c:manualLayout>
          <c:xMode val="edge"/>
          <c:yMode val="edge"/>
          <c:x val="0.0235"/>
          <c:y val="0.09225"/>
          <c:w val="0.95475"/>
          <c:h val="0.8875"/>
        </c:manualLayout>
      </c:layout>
      <c:lineChart>
        <c:grouping val="standard"/>
        <c:varyColors val="0"/>
        <c:ser>
          <c:idx val="0"/>
          <c:order val="0"/>
          <c:tx>
            <c:v>Coal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Annual!$D$7:$Y$7</c:f>
              <c:numCache>
                <c:ptCount val="22"/>
                <c:pt idx="0">
                  <c:v>0.578</c:v>
                </c:pt>
                <c:pt idx="1">
                  <c:v>0.569</c:v>
                </c:pt>
                <c:pt idx="2">
                  <c:v>0.576</c:v>
                </c:pt>
                <c:pt idx="3">
                  <c:v>0.541</c:v>
                </c:pt>
                <c:pt idx="4">
                  <c:v>0.535</c:v>
                </c:pt>
                <c:pt idx="5">
                  <c:v>0.502</c:v>
                </c:pt>
                <c:pt idx="6">
                  <c:v>0.477</c:v>
                </c:pt>
                <c:pt idx="7">
                  <c:v>0.466</c:v>
                </c:pt>
                <c:pt idx="8">
                  <c:v>0.477</c:v>
                </c:pt>
                <c:pt idx="9">
                  <c:v>0.469</c:v>
                </c:pt>
                <c:pt idx="10">
                  <c:v>0.47</c:v>
                </c:pt>
                <c:pt idx="11">
                  <c:v>0.482</c:v>
                </c:pt>
                <c:pt idx="12">
                  <c:v>0.494</c:v>
                </c:pt>
                <c:pt idx="13">
                  <c:v>0.453290144552739</c:v>
                </c:pt>
                <c:pt idx="14">
                  <c:v>0.505</c:v>
                </c:pt>
                <c:pt idx="15">
                  <c:v>0.593</c:v>
                </c:pt>
                <c:pt idx="16">
                  <c:v>0.567</c:v>
                </c:pt>
                <c:pt idx="17">
                  <c:v>0.659</c:v>
                </c:pt>
                <c:pt idx="18">
                  <c:v>0.8579803815647168</c:v>
                </c:pt>
                <c:pt idx="19">
                  <c:v>0.80476912304656</c:v>
                </c:pt>
                <c:pt idx="20">
                  <c:v>0.933</c:v>
                </c:pt>
                <c:pt idx="21">
                  <c:v>1.036</c:v>
                </c:pt>
              </c:numCache>
            </c:numRef>
          </c:val>
          <c:smooth val="0"/>
        </c:ser>
        <c:ser>
          <c:idx val="1"/>
          <c:order val="1"/>
          <c:tx>
            <c:v>Gas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Annual!$D$39:$Y$39</c:f>
              <c:numCache>
                <c:ptCount val="22"/>
                <c:pt idx="0">
                  <c:v>0.767</c:v>
                </c:pt>
                <c:pt idx="1">
                  <c:v>0.753</c:v>
                </c:pt>
                <c:pt idx="2">
                  <c:v>0.756</c:v>
                </c:pt>
                <c:pt idx="3">
                  <c:v>0.769</c:v>
                </c:pt>
                <c:pt idx="4">
                  <c:v>0.78</c:v>
                </c:pt>
                <c:pt idx="5">
                  <c:v>0.677</c:v>
                </c:pt>
                <c:pt idx="6">
                  <c:v>0.464</c:v>
                </c:pt>
                <c:pt idx="7">
                  <c:v>0.509</c:v>
                </c:pt>
                <c:pt idx="8">
                  <c:v>0.56</c:v>
                </c:pt>
                <c:pt idx="9">
                  <c:v>0.546</c:v>
                </c:pt>
                <c:pt idx="10">
                  <c:v>0.606</c:v>
                </c:pt>
                <c:pt idx="11">
                  <c:v>0.816</c:v>
                </c:pt>
                <c:pt idx="12">
                  <c:v>0.78</c:v>
                </c:pt>
                <c:pt idx="13">
                  <c:v>0.808</c:v>
                </c:pt>
                <c:pt idx="14">
                  <c:v>0.961</c:v>
                </c:pt>
                <c:pt idx="15">
                  <c:v>1.387</c:v>
                </c:pt>
                <c:pt idx="16">
                  <c:v>1.804</c:v>
                </c:pt>
                <c:pt idx="17">
                  <c:v>1.474</c:v>
                </c:pt>
                <c:pt idx="18">
                  <c:v>2.11436929057684</c:v>
                </c:pt>
                <c:pt idx="19">
                  <c:v>1.906</c:v>
                </c:pt>
                <c:pt idx="20">
                  <c:v>1.738</c:v>
                </c:pt>
                <c:pt idx="21">
                  <c:v>2.109</c:v>
                </c:pt>
              </c:numCache>
            </c:numRef>
          </c:val>
          <c:smooth val="0"/>
        </c:ser>
        <c:ser>
          <c:idx val="2"/>
          <c:order val="2"/>
          <c:tx>
            <c:v>Electricity</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Annual!$D$32:$Y$32</c:f>
              <c:numCache>
                <c:ptCount val="22"/>
                <c:pt idx="0">
                  <c:v>3.718</c:v>
                </c:pt>
                <c:pt idx="1">
                  <c:v>3.825</c:v>
                </c:pt>
                <c:pt idx="2">
                  <c:v>4.061</c:v>
                </c:pt>
                <c:pt idx="3">
                  <c:v>4.264</c:v>
                </c:pt>
                <c:pt idx="4">
                  <c:v>4.15</c:v>
                </c:pt>
                <c:pt idx="5">
                  <c:v>4.007</c:v>
                </c:pt>
                <c:pt idx="6">
                  <c:v>3.916</c:v>
                </c:pt>
                <c:pt idx="7">
                  <c:v>3.687</c:v>
                </c:pt>
                <c:pt idx="8">
                  <c:v>3.667</c:v>
                </c:pt>
                <c:pt idx="9">
                  <c:v>3.623</c:v>
                </c:pt>
                <c:pt idx="10">
                  <c:v>3.469</c:v>
                </c:pt>
                <c:pt idx="11">
                  <c:v>3.135</c:v>
                </c:pt>
                <c:pt idx="12">
                  <c:v>2.983</c:v>
                </c:pt>
                <c:pt idx="13">
                  <c:v>2.868</c:v>
                </c:pt>
                <c:pt idx="14">
                  <c:v>3.126</c:v>
                </c:pt>
                <c:pt idx="15">
                  <c:v>4.237</c:v>
                </c:pt>
                <c:pt idx="16">
                  <c:v>5.507</c:v>
                </c:pt>
                <c:pt idx="17">
                  <c:v>5.449</c:v>
                </c:pt>
                <c:pt idx="18">
                  <c:v>6.836</c:v>
                </c:pt>
                <c:pt idx="19">
                  <c:v>7.27</c:v>
                </c:pt>
                <c:pt idx="20">
                  <c:v>6.512</c:v>
                </c:pt>
                <c:pt idx="21">
                  <c:v>6.922</c:v>
                </c:pt>
              </c:numCache>
            </c:numRef>
          </c:val>
          <c:smooth val="0"/>
        </c:ser>
        <c:ser>
          <c:idx val="3"/>
          <c:order val="3"/>
          <c:tx>
            <c:v>Heavy Fuel Oil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Annual!$D$16:$Y$16</c:f>
              <c:numCache>
                <c:ptCount val="22"/>
                <c:pt idx="0">
                  <c:v>0.64</c:v>
                </c:pt>
                <c:pt idx="1">
                  <c:v>0.562</c:v>
                </c:pt>
                <c:pt idx="2">
                  <c:v>0.541</c:v>
                </c:pt>
                <c:pt idx="3">
                  <c:v>0.578</c:v>
                </c:pt>
                <c:pt idx="4">
                  <c:v>0.626</c:v>
                </c:pt>
                <c:pt idx="5">
                  <c:v>0.731</c:v>
                </c:pt>
                <c:pt idx="6">
                  <c:v>0.807</c:v>
                </c:pt>
                <c:pt idx="7">
                  <c:v>0.761</c:v>
                </c:pt>
                <c:pt idx="8">
                  <c:v>0.636</c:v>
                </c:pt>
                <c:pt idx="9">
                  <c:v>0.74</c:v>
                </c:pt>
                <c:pt idx="10">
                  <c:v>1.07</c:v>
                </c:pt>
                <c:pt idx="11">
                  <c:v>1.045</c:v>
                </c:pt>
                <c:pt idx="12">
                  <c:v>1.097</c:v>
                </c:pt>
                <c:pt idx="13">
                  <c:v>1.282</c:v>
                </c:pt>
                <c:pt idx="14">
                  <c:v>1.292</c:v>
                </c:pt>
                <c:pt idx="15">
                  <c:v>1.717</c:v>
                </c:pt>
                <c:pt idx="16">
                  <c:v>2.189</c:v>
                </c:pt>
                <c:pt idx="17">
                  <c:v>2.266</c:v>
                </c:pt>
                <c:pt idx="18">
                  <c:v>3.301</c:v>
                </c:pt>
                <c:pt idx="19">
                  <c:v>3.221</c:v>
                </c:pt>
                <c:pt idx="20">
                  <c:v>3.962</c:v>
                </c:pt>
                <c:pt idx="21">
                  <c:v>4.807</c:v>
                </c:pt>
              </c:numCache>
            </c:numRef>
          </c:val>
          <c:smooth val="0"/>
        </c:ser>
        <c:marker val="1"/>
        <c:axId val="45782479"/>
        <c:axId val="9389128"/>
      </c:lineChart>
      <c:catAx>
        <c:axId val="457824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75" b="0" i="0" u="none" baseline="0">
                <a:solidFill>
                  <a:srgbClr val="000000"/>
                </a:solidFill>
                <a:latin typeface="Arial"/>
                <a:ea typeface="Arial"/>
                <a:cs typeface="Arial"/>
              </a:defRPr>
            </a:pPr>
          </a:p>
        </c:txPr>
        <c:crossAx val="9389128"/>
        <c:crosses val="autoZero"/>
        <c:auto val="1"/>
        <c:lblOffset val="100"/>
        <c:tickLblSkip val="1"/>
        <c:noMultiLvlLbl val="0"/>
      </c:catAx>
      <c:valAx>
        <c:axId val="9389128"/>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Pence per kWh</a:t>
                </a:r>
              </a:p>
            </c:rich>
          </c:tx>
          <c:layout>
            <c:manualLayout>
              <c:xMode val="factor"/>
              <c:yMode val="factor"/>
              <c:x val="-0.00025"/>
              <c:y val="-0.006"/>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5782479"/>
        <c:crossesAt val="1"/>
        <c:crossBetween val="between"/>
        <c:dispUnits/>
      </c:valAx>
      <c:spPr>
        <a:noFill/>
        <a:ln>
          <a:noFill/>
        </a:ln>
      </c:spPr>
    </c:plotArea>
    <c:legend>
      <c:legendPos val="r"/>
      <c:layout>
        <c:manualLayout>
          <c:xMode val="edge"/>
          <c:yMode val="edge"/>
          <c:x val="0.09325"/>
          <c:y val="0.1475"/>
          <c:w val="0.16025"/>
          <c:h val="0.168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14"/>
          <c:w val="0.94575"/>
          <c:h val="0.9695"/>
        </c:manualLayout>
      </c:layout>
      <c:lineChart>
        <c:grouping val="standard"/>
        <c:varyColors val="0"/>
        <c:ser>
          <c:idx val="0"/>
          <c:order val="0"/>
          <c:tx>
            <c:v>Coal</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Annual!$D$7:$Y$7</c:f>
              <c:numCache>
                <c:ptCount val="22"/>
                <c:pt idx="0">
                  <c:v>0.578</c:v>
                </c:pt>
                <c:pt idx="1">
                  <c:v>0.569</c:v>
                </c:pt>
                <c:pt idx="2">
                  <c:v>0.576</c:v>
                </c:pt>
                <c:pt idx="3">
                  <c:v>0.541</c:v>
                </c:pt>
                <c:pt idx="4">
                  <c:v>0.535</c:v>
                </c:pt>
                <c:pt idx="5">
                  <c:v>0.502</c:v>
                </c:pt>
                <c:pt idx="6">
                  <c:v>0.477</c:v>
                </c:pt>
                <c:pt idx="7">
                  <c:v>0.466</c:v>
                </c:pt>
                <c:pt idx="8">
                  <c:v>0.477</c:v>
                </c:pt>
                <c:pt idx="9">
                  <c:v>0.469</c:v>
                </c:pt>
                <c:pt idx="10">
                  <c:v>0.47</c:v>
                </c:pt>
                <c:pt idx="11">
                  <c:v>0.482</c:v>
                </c:pt>
                <c:pt idx="12">
                  <c:v>0.494</c:v>
                </c:pt>
                <c:pt idx="13">
                  <c:v>0.453290144552739</c:v>
                </c:pt>
                <c:pt idx="14">
                  <c:v>0.505</c:v>
                </c:pt>
                <c:pt idx="15">
                  <c:v>0.593</c:v>
                </c:pt>
                <c:pt idx="16">
                  <c:v>0.567</c:v>
                </c:pt>
                <c:pt idx="17">
                  <c:v>0.659</c:v>
                </c:pt>
                <c:pt idx="18">
                  <c:v>0.8579803815647168</c:v>
                </c:pt>
                <c:pt idx="19">
                  <c:v>0.80476912304656</c:v>
                </c:pt>
                <c:pt idx="20">
                  <c:v>0.933</c:v>
                </c:pt>
                <c:pt idx="21">
                  <c:v>1.036</c:v>
                </c:pt>
              </c:numCache>
            </c:numRef>
          </c:val>
          <c:smooth val="0"/>
        </c:ser>
        <c:ser>
          <c:idx val="1"/>
          <c:order val="1"/>
          <c:tx>
            <c:v>Gas</c:v>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Annual!$D$39:$Y$39</c:f>
              <c:numCache>
                <c:ptCount val="22"/>
                <c:pt idx="0">
                  <c:v>0.767</c:v>
                </c:pt>
                <c:pt idx="1">
                  <c:v>0.753</c:v>
                </c:pt>
                <c:pt idx="2">
                  <c:v>0.756</c:v>
                </c:pt>
                <c:pt idx="3">
                  <c:v>0.769</c:v>
                </c:pt>
                <c:pt idx="4">
                  <c:v>0.78</c:v>
                </c:pt>
                <c:pt idx="5">
                  <c:v>0.677</c:v>
                </c:pt>
                <c:pt idx="6">
                  <c:v>0.464</c:v>
                </c:pt>
                <c:pt idx="7">
                  <c:v>0.509</c:v>
                </c:pt>
                <c:pt idx="8">
                  <c:v>0.56</c:v>
                </c:pt>
                <c:pt idx="9">
                  <c:v>0.546</c:v>
                </c:pt>
                <c:pt idx="10">
                  <c:v>0.606</c:v>
                </c:pt>
                <c:pt idx="11">
                  <c:v>0.816</c:v>
                </c:pt>
                <c:pt idx="12">
                  <c:v>0.78</c:v>
                </c:pt>
                <c:pt idx="13">
                  <c:v>0.808</c:v>
                </c:pt>
                <c:pt idx="14">
                  <c:v>0.961</c:v>
                </c:pt>
                <c:pt idx="15">
                  <c:v>1.387</c:v>
                </c:pt>
                <c:pt idx="16">
                  <c:v>1.804</c:v>
                </c:pt>
                <c:pt idx="17">
                  <c:v>1.474</c:v>
                </c:pt>
                <c:pt idx="18">
                  <c:v>2.11436929057684</c:v>
                </c:pt>
                <c:pt idx="19">
                  <c:v>1.906</c:v>
                </c:pt>
                <c:pt idx="20">
                  <c:v>1.738</c:v>
                </c:pt>
                <c:pt idx="21">
                  <c:v>2.109</c:v>
                </c:pt>
              </c:numCache>
            </c:numRef>
          </c:val>
          <c:smooth val="0"/>
        </c:ser>
        <c:ser>
          <c:idx val="2"/>
          <c:order val="2"/>
          <c:tx>
            <c:v>Electricity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Annual!$D$32:$Y$32</c:f>
              <c:numCache>
                <c:ptCount val="22"/>
                <c:pt idx="0">
                  <c:v>3.718</c:v>
                </c:pt>
                <c:pt idx="1">
                  <c:v>3.825</c:v>
                </c:pt>
                <c:pt idx="2">
                  <c:v>4.061</c:v>
                </c:pt>
                <c:pt idx="3">
                  <c:v>4.264</c:v>
                </c:pt>
                <c:pt idx="4">
                  <c:v>4.15</c:v>
                </c:pt>
                <c:pt idx="5">
                  <c:v>4.007</c:v>
                </c:pt>
                <c:pt idx="6">
                  <c:v>3.916</c:v>
                </c:pt>
                <c:pt idx="7">
                  <c:v>3.687</c:v>
                </c:pt>
                <c:pt idx="8">
                  <c:v>3.667</c:v>
                </c:pt>
                <c:pt idx="9">
                  <c:v>3.623</c:v>
                </c:pt>
                <c:pt idx="10">
                  <c:v>3.469</c:v>
                </c:pt>
                <c:pt idx="11">
                  <c:v>3.135</c:v>
                </c:pt>
                <c:pt idx="12">
                  <c:v>2.983</c:v>
                </c:pt>
                <c:pt idx="13">
                  <c:v>2.868</c:v>
                </c:pt>
                <c:pt idx="14">
                  <c:v>3.126</c:v>
                </c:pt>
                <c:pt idx="15">
                  <c:v>4.237</c:v>
                </c:pt>
                <c:pt idx="16">
                  <c:v>5.507</c:v>
                </c:pt>
                <c:pt idx="17">
                  <c:v>5.449</c:v>
                </c:pt>
                <c:pt idx="18">
                  <c:v>6.836</c:v>
                </c:pt>
                <c:pt idx="19">
                  <c:v>7.27</c:v>
                </c:pt>
                <c:pt idx="20">
                  <c:v>6.512</c:v>
                </c:pt>
                <c:pt idx="21">
                  <c:v>6.922</c:v>
                </c:pt>
              </c:numCache>
            </c:numRef>
          </c:val>
          <c:smooth val="0"/>
        </c:ser>
        <c:ser>
          <c:idx val="3"/>
          <c:order val="3"/>
          <c:tx>
            <c:v>Heavy Fuel Oil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Annual!$D$3:$Y$3</c:f>
              <c:num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numCache>
            </c:numRef>
          </c:cat>
          <c:val>
            <c:numRef>
              <c:f>Annual!$D$16:$Y$16</c:f>
              <c:numCache>
                <c:ptCount val="22"/>
                <c:pt idx="0">
                  <c:v>0.64</c:v>
                </c:pt>
                <c:pt idx="1">
                  <c:v>0.562</c:v>
                </c:pt>
                <c:pt idx="2">
                  <c:v>0.541</c:v>
                </c:pt>
                <c:pt idx="3">
                  <c:v>0.578</c:v>
                </c:pt>
                <c:pt idx="4">
                  <c:v>0.626</c:v>
                </c:pt>
                <c:pt idx="5">
                  <c:v>0.731</c:v>
                </c:pt>
                <c:pt idx="6">
                  <c:v>0.807</c:v>
                </c:pt>
                <c:pt idx="7">
                  <c:v>0.761</c:v>
                </c:pt>
                <c:pt idx="8">
                  <c:v>0.636</c:v>
                </c:pt>
                <c:pt idx="9">
                  <c:v>0.74</c:v>
                </c:pt>
                <c:pt idx="10">
                  <c:v>1.07</c:v>
                </c:pt>
                <c:pt idx="11">
                  <c:v>1.045</c:v>
                </c:pt>
                <c:pt idx="12">
                  <c:v>1.097</c:v>
                </c:pt>
                <c:pt idx="13">
                  <c:v>1.282</c:v>
                </c:pt>
                <c:pt idx="14">
                  <c:v>1.292</c:v>
                </c:pt>
                <c:pt idx="15">
                  <c:v>1.717</c:v>
                </c:pt>
                <c:pt idx="16">
                  <c:v>2.189</c:v>
                </c:pt>
                <c:pt idx="17">
                  <c:v>2.266</c:v>
                </c:pt>
                <c:pt idx="18">
                  <c:v>3.301</c:v>
                </c:pt>
                <c:pt idx="19">
                  <c:v>3.221</c:v>
                </c:pt>
                <c:pt idx="20">
                  <c:v>3.962</c:v>
                </c:pt>
                <c:pt idx="21">
                  <c:v>4.807</c:v>
                </c:pt>
              </c:numCache>
            </c:numRef>
          </c:val>
          <c:smooth val="0"/>
        </c:ser>
        <c:marker val="1"/>
        <c:axId val="17393289"/>
        <c:axId val="22321874"/>
      </c:lineChart>
      <c:catAx>
        <c:axId val="1739328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321874"/>
        <c:crosses val="autoZero"/>
        <c:auto val="1"/>
        <c:lblOffset val="100"/>
        <c:tickLblSkip val="1"/>
        <c:noMultiLvlLbl val="0"/>
      </c:catAx>
      <c:valAx>
        <c:axId val="2232187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4"/>
              <c:y val="-0.0035"/>
            </c:manualLayout>
          </c:layout>
          <c:overlay val="0"/>
          <c:spPr>
            <a:noFill/>
            <a:ln>
              <a:noFill/>
            </a:ln>
          </c:spPr>
        </c:title>
        <c:delete val="0"/>
        <c:numFmt formatCode="0.0" sourceLinked="0"/>
        <c:majorTickMark val="out"/>
        <c:minorTickMark val="none"/>
        <c:tickLblPos val="nextTo"/>
        <c:spPr>
          <a:ln w="3175">
            <a:solidFill>
              <a:srgbClr val="000000"/>
            </a:solidFill>
          </a:ln>
        </c:spPr>
        <c:crossAx val="17393289"/>
        <c:crossesAt val="1"/>
        <c:crossBetween val="between"/>
        <c:dispUnits/>
      </c:valAx>
      <c:spPr>
        <a:noFill/>
        <a:ln>
          <a:noFill/>
        </a:ln>
      </c:spPr>
    </c:plotArea>
    <c:legend>
      <c:legendPos val="r"/>
      <c:layout>
        <c:manualLayout>
          <c:xMode val="edge"/>
          <c:yMode val="edge"/>
          <c:x val="0.2065"/>
          <c:y val="0.03425"/>
          <c:w val="0.43975"/>
          <c:h val="0.27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34"/>
          <c:w val="0.9345"/>
          <c:h val="0.90275"/>
        </c:manualLayout>
      </c:layout>
      <c:lineChart>
        <c:grouping val="standard"/>
        <c:varyColors val="0"/>
        <c:ser>
          <c:idx val="0"/>
          <c:order val="0"/>
          <c:tx>
            <c:v>Coal</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Annual!$N$3:$Y$3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Annual!$N$7:$Y$7</c:f>
              <c:numCache>
                <c:ptCount val="12"/>
                <c:pt idx="0">
                  <c:v>0.47</c:v>
                </c:pt>
                <c:pt idx="1">
                  <c:v>0.482</c:v>
                </c:pt>
                <c:pt idx="2">
                  <c:v>0.494</c:v>
                </c:pt>
                <c:pt idx="3">
                  <c:v>0.453290144552739</c:v>
                </c:pt>
                <c:pt idx="4">
                  <c:v>0.505</c:v>
                </c:pt>
                <c:pt idx="5">
                  <c:v>0.593</c:v>
                </c:pt>
                <c:pt idx="6">
                  <c:v>0.567</c:v>
                </c:pt>
                <c:pt idx="7">
                  <c:v>0.659</c:v>
                </c:pt>
                <c:pt idx="8">
                  <c:v>0.8579803815647168</c:v>
                </c:pt>
                <c:pt idx="9">
                  <c:v>0.80476912304656</c:v>
                </c:pt>
                <c:pt idx="10">
                  <c:v>0.933</c:v>
                </c:pt>
                <c:pt idx="11">
                  <c:v>1.036</c:v>
                </c:pt>
              </c:numCache>
            </c:numRef>
          </c:val>
          <c:smooth val="0"/>
        </c:ser>
        <c:ser>
          <c:idx val="1"/>
          <c:order val="1"/>
          <c:tx>
            <c:v>Gas</c:v>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Annual!$N$3:$Y$3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Annual!$N$39:$Y$39</c:f>
              <c:numCache>
                <c:ptCount val="12"/>
                <c:pt idx="0">
                  <c:v>0.606</c:v>
                </c:pt>
                <c:pt idx="1">
                  <c:v>0.816</c:v>
                </c:pt>
                <c:pt idx="2">
                  <c:v>0.78</c:v>
                </c:pt>
                <c:pt idx="3">
                  <c:v>0.808</c:v>
                </c:pt>
                <c:pt idx="4">
                  <c:v>0.961</c:v>
                </c:pt>
                <c:pt idx="5">
                  <c:v>1.387</c:v>
                </c:pt>
                <c:pt idx="6">
                  <c:v>1.804</c:v>
                </c:pt>
                <c:pt idx="7">
                  <c:v>1.474</c:v>
                </c:pt>
                <c:pt idx="8">
                  <c:v>2.11436929057684</c:v>
                </c:pt>
                <c:pt idx="9">
                  <c:v>1.906</c:v>
                </c:pt>
                <c:pt idx="10">
                  <c:v>1.738</c:v>
                </c:pt>
                <c:pt idx="11">
                  <c:v>2.109</c:v>
                </c:pt>
              </c:numCache>
            </c:numRef>
          </c:val>
          <c:smooth val="0"/>
        </c:ser>
        <c:ser>
          <c:idx val="2"/>
          <c:order val="2"/>
          <c:tx>
            <c:v>Electricity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Annual!$N$3:$Y$3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Annual!$N$32:$Y$32</c:f>
              <c:numCache>
                <c:ptCount val="12"/>
                <c:pt idx="0">
                  <c:v>3.469</c:v>
                </c:pt>
                <c:pt idx="1">
                  <c:v>3.135</c:v>
                </c:pt>
                <c:pt idx="2">
                  <c:v>2.983</c:v>
                </c:pt>
                <c:pt idx="3">
                  <c:v>2.868</c:v>
                </c:pt>
                <c:pt idx="4">
                  <c:v>3.126</c:v>
                </c:pt>
                <c:pt idx="5">
                  <c:v>4.237</c:v>
                </c:pt>
                <c:pt idx="6">
                  <c:v>5.507</c:v>
                </c:pt>
                <c:pt idx="7">
                  <c:v>5.449</c:v>
                </c:pt>
                <c:pt idx="8">
                  <c:v>6.836</c:v>
                </c:pt>
                <c:pt idx="9">
                  <c:v>7.27</c:v>
                </c:pt>
                <c:pt idx="10">
                  <c:v>6.512</c:v>
                </c:pt>
                <c:pt idx="11">
                  <c:v>6.922</c:v>
                </c:pt>
              </c:numCache>
            </c:numRef>
          </c:val>
          <c:smooth val="0"/>
        </c:ser>
        <c:ser>
          <c:idx val="3"/>
          <c:order val="3"/>
          <c:tx>
            <c:v>Heavy Fuel Oil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Annual!$N$3:$Y$3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Annual!$N$16:$Y$16</c:f>
              <c:numCache>
                <c:ptCount val="12"/>
                <c:pt idx="0">
                  <c:v>1.07</c:v>
                </c:pt>
                <c:pt idx="1">
                  <c:v>1.045</c:v>
                </c:pt>
                <c:pt idx="2">
                  <c:v>1.097</c:v>
                </c:pt>
                <c:pt idx="3">
                  <c:v>1.282</c:v>
                </c:pt>
                <c:pt idx="4">
                  <c:v>1.292</c:v>
                </c:pt>
                <c:pt idx="5">
                  <c:v>1.717</c:v>
                </c:pt>
                <c:pt idx="6">
                  <c:v>2.189</c:v>
                </c:pt>
                <c:pt idx="7">
                  <c:v>2.266</c:v>
                </c:pt>
                <c:pt idx="8">
                  <c:v>3.301</c:v>
                </c:pt>
                <c:pt idx="9">
                  <c:v>3.221</c:v>
                </c:pt>
                <c:pt idx="10">
                  <c:v>3.962</c:v>
                </c:pt>
                <c:pt idx="11">
                  <c:v>4.807</c:v>
                </c:pt>
              </c:numCache>
            </c:numRef>
          </c:val>
          <c:smooth val="0"/>
        </c:ser>
        <c:marker val="1"/>
        <c:axId val="66679139"/>
        <c:axId val="63241340"/>
      </c:lineChart>
      <c:catAx>
        <c:axId val="666791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241340"/>
        <c:crosses val="autoZero"/>
        <c:auto val="1"/>
        <c:lblOffset val="100"/>
        <c:tickLblSkip val="1"/>
        <c:noMultiLvlLbl val="0"/>
      </c:catAx>
      <c:valAx>
        <c:axId val="6324134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6"/>
              <c:y val="-0.031"/>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66679139"/>
        <c:crossesAt val="1"/>
        <c:crossBetween val="between"/>
        <c:dispUnits/>
      </c:valAx>
      <c:spPr>
        <a:noFill/>
        <a:ln>
          <a:noFill/>
        </a:ln>
      </c:spPr>
    </c:plotArea>
    <c:legend>
      <c:legendPos val="b"/>
      <c:layout>
        <c:manualLayout>
          <c:xMode val="edge"/>
          <c:yMode val="edge"/>
          <c:x val="0.03675"/>
          <c:y val="0.913"/>
          <c:w val="0.9215"/>
          <c:h val="0.064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90"/>
  </sheetViews>
  <pageMargins left="0.75" right="0.75" top="1" bottom="1"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xdr:row>
      <xdr:rowOff>66675</xdr:rowOff>
    </xdr:from>
    <xdr:ext cx="5381625" cy="1257300"/>
    <xdr:sp>
      <xdr:nvSpPr>
        <xdr:cNvPr id="1" name="Text Box 2"/>
        <xdr:cNvSpPr txBox="1">
          <a:spLocks noChangeArrowheads="1"/>
        </xdr:cNvSpPr>
      </xdr:nvSpPr>
      <xdr:spPr>
        <a:xfrm>
          <a:off x="28575" y="666750"/>
          <a:ext cx="5381625" cy="12573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Data for 2011 shows that over the past five years (2006 to 2011) average industrial electricity prices have risen by 26 per cent (12 per cent in real terms), with an increase of 6 per cent (4 per cent in real terms) in the last year.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Over the same period average industrial gas prices have increased by 17 per cent (4 per cent in real terms) but by 21 per cent (18 per cent in real terms) over the last year.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9525" y="1905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152400</xdr:rowOff>
    </xdr:from>
    <xdr:to>
      <xdr:col>19</xdr:col>
      <xdr:colOff>247650</xdr:colOff>
      <xdr:row>34</xdr:row>
      <xdr:rowOff>152400</xdr:rowOff>
    </xdr:to>
    <xdr:sp>
      <xdr:nvSpPr>
        <xdr:cNvPr id="1" name="TextBox 1"/>
        <xdr:cNvSpPr txBox="1">
          <a:spLocks noChangeArrowheads="1"/>
        </xdr:cNvSpPr>
      </xdr:nvSpPr>
      <xdr:spPr>
        <a:xfrm>
          <a:off x="76200" y="352425"/>
          <a:ext cx="11753850" cy="5591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800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10</xdr:col>
      <xdr:colOff>600075</xdr:colOff>
      <xdr:row>25</xdr:row>
      <xdr:rowOff>19050</xdr:rowOff>
    </xdr:to>
    <xdr:sp>
      <xdr:nvSpPr>
        <xdr:cNvPr id="1" name="Text 7"/>
        <xdr:cNvSpPr txBox="1">
          <a:spLocks noChangeArrowheads="1"/>
        </xdr:cNvSpPr>
      </xdr:nvSpPr>
      <xdr:spPr>
        <a:xfrm>
          <a:off x="9525" y="200025"/>
          <a:ext cx="5743575" cy="4000500"/>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800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spread of prices paid.  The deciles and the median are
</a:t>
          </a:r>
          <a:r>
            <a:rPr lang="en-US" cap="none" sz="900" b="0" i="0" u="none" baseline="0">
              <a:solidFill>
                <a:srgbClr val="000000"/>
              </a:solidFill>
              <a:latin typeface="Arial"/>
              <a:ea typeface="Arial"/>
              <a:cs typeface="Arial"/>
            </a:rPr>
            <a:t>       calculated by giving equal 'weight' to each purchaser, whereas 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38100</xdr:rowOff>
    </xdr:from>
    <xdr:to>
      <xdr:col>13</xdr:col>
      <xdr:colOff>371475</xdr:colOff>
      <xdr:row>56</xdr:row>
      <xdr:rowOff>19050</xdr:rowOff>
    </xdr:to>
    <xdr:sp>
      <xdr:nvSpPr>
        <xdr:cNvPr id="1" name="Text Box 1"/>
        <xdr:cNvSpPr txBox="1">
          <a:spLocks noChangeArrowheads="1"/>
        </xdr:cNvSpPr>
      </xdr:nvSpPr>
      <xdr:spPr>
        <a:xfrm>
          <a:off x="57150" y="7924800"/>
          <a:ext cx="6629400" cy="8001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Excludes blast furnace supplies.
</a:t>
          </a:r>
          <a:r>
            <a:rPr lang="en-US" cap="none" sz="900" b="0" i="0" u="none" baseline="0">
              <a:solidFill>
                <a:srgbClr val="000000"/>
              </a:solidFill>
              <a:latin typeface="Arial"/>
              <a:ea typeface="Arial"/>
              <a:cs typeface="Arial"/>
            </a:rPr>
            <a:t>(2) Oil product prices include hydrocarbon oil duty.
</a:t>
          </a:r>
          <a:r>
            <a:rPr lang="en-US" cap="none" sz="900" b="0" i="0" u="none" baseline="0">
              <a:solidFill>
                <a:srgbClr val="000000"/>
              </a:solidFill>
              <a:latin typeface="Arial"/>
              <a:ea typeface="Arial"/>
              <a:cs typeface="Arial"/>
            </a:rPr>
            <a:t>(3) The 10% decile is the point within the complete range of prices below which the bottom 10% of prices fall.  Similarly the 90% decile is the point above which the top 10% of prices occur.  The median is the midway point.
</a:t>
          </a:r>
          <a:r>
            <a:rPr lang="en-US" cap="none" sz="900" b="0" i="0" u="none" baseline="0">
              <a:solidFill>
                <a:srgbClr val="000000"/>
              </a:solidFill>
              <a:latin typeface="Arial"/>
              <a:ea typeface="Arial"/>
              <a:cs typeface="Arial"/>
            </a:rPr>
            <a:t>(4) Excludes breeze and supplies to blast furnaces.</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9525</xdr:rowOff>
    </xdr:from>
    <xdr:to>
      <xdr:col>7</xdr:col>
      <xdr:colOff>66675</xdr:colOff>
      <xdr:row>16</xdr:row>
      <xdr:rowOff>123825</xdr:rowOff>
    </xdr:to>
    <xdr:graphicFrame>
      <xdr:nvGraphicFramePr>
        <xdr:cNvPr id="1" name="Chart 2"/>
        <xdr:cNvGraphicFramePr/>
      </xdr:nvGraphicFramePr>
      <xdr:xfrm>
        <a:off x="371475" y="247650"/>
        <a:ext cx="3962400" cy="2590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57150</xdr:rowOff>
    </xdr:from>
    <xdr:to>
      <xdr:col>6</xdr:col>
      <xdr:colOff>304800</xdr:colOff>
      <xdr:row>42</xdr:row>
      <xdr:rowOff>66675</xdr:rowOff>
    </xdr:to>
    <xdr:graphicFrame>
      <xdr:nvGraphicFramePr>
        <xdr:cNvPr id="2" name="Chart 2"/>
        <xdr:cNvGraphicFramePr/>
      </xdr:nvGraphicFramePr>
      <xdr:xfrm>
        <a:off x="0" y="4391025"/>
        <a:ext cx="3962400" cy="2600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Methodology"/>
      <sheetName val="Chart 3.1.1"/>
      <sheetName val="Quarter"/>
      <sheetName val="To Hide - pdf copy"/>
      <sheetName val="Calculation"/>
      <sheetName val="Hide me please"/>
      <sheetName val="quarter real terms (hide)"/>
    </sheetNames>
    <sheetDataSet>
      <sheetData sheetId="11">
        <row r="1">
          <cell r="C1">
            <v>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2:A18"/>
  <sheetViews>
    <sheetView showGridLines="0" zoomScalePageLayoutView="0" workbookViewId="0" topLeftCell="A1">
      <selection activeCell="C28" sqref="C28"/>
    </sheetView>
  </sheetViews>
  <sheetFormatPr defaultColWidth="9.140625" defaultRowHeight="12.75"/>
  <sheetData>
    <row r="2" ht="15.75">
      <c r="A2" s="23" t="s">
        <v>43</v>
      </c>
    </row>
    <row r="4" ht="12.75">
      <c r="A4" s="69" t="s">
        <v>79</v>
      </c>
    </row>
    <row r="5" ht="12.75">
      <c r="A5" s="69" t="s">
        <v>80</v>
      </c>
    </row>
    <row r="6" ht="12.75">
      <c r="A6" s="69" t="s">
        <v>81</v>
      </c>
    </row>
    <row r="7" ht="12.75">
      <c r="A7" s="69" t="s">
        <v>82</v>
      </c>
    </row>
    <row r="8" ht="12.75">
      <c r="A8" t="s">
        <v>83</v>
      </c>
    </row>
    <row r="10" ht="12.75">
      <c r="A10" s="69" t="s">
        <v>84</v>
      </c>
    </row>
    <row r="11" ht="12.75">
      <c r="A11" t="s">
        <v>85</v>
      </c>
    </row>
    <row r="12" ht="12.75">
      <c r="A12" s="70" t="s">
        <v>86</v>
      </c>
    </row>
    <row r="14" ht="12.75">
      <c r="A14" s="69" t="s">
        <v>87</v>
      </c>
    </row>
    <row r="15" ht="12.75">
      <c r="A15" t="s">
        <v>88</v>
      </c>
    </row>
    <row r="17" ht="12.75">
      <c r="A17" t="s">
        <v>89</v>
      </c>
    </row>
    <row r="18" ht="12.75">
      <c r="A18" t="s">
        <v>90</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A15"/>
  <sheetViews>
    <sheetView showGridLines="0" tabSelected="1" zoomScalePageLayoutView="0" workbookViewId="0" topLeftCell="A1">
      <selection activeCell="E46" sqref="E46"/>
    </sheetView>
  </sheetViews>
  <sheetFormatPr defaultColWidth="9.140625" defaultRowHeight="12.75"/>
  <sheetData>
    <row r="1" ht="18.75">
      <c r="A1" s="1" t="s">
        <v>36</v>
      </c>
    </row>
    <row r="3" ht="15.75">
      <c r="A3" s="23" t="s">
        <v>37</v>
      </c>
    </row>
    <row r="15" ht="12.75">
      <c r="A15" s="61" t="s">
        <v>106</v>
      </c>
    </row>
    <row r="16" s="25" customFormat="1" ht="12.75"/>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41"/>
  <sheetViews>
    <sheetView showGridLines="0" zoomScalePageLayoutView="0" workbookViewId="0" topLeftCell="A1">
      <pane xSplit="3" ySplit="5" topLeftCell="H6" activePane="bottomRight" state="frozen"/>
      <selection pane="topLeft" activeCell="A1" sqref="A1"/>
      <selection pane="topRight" activeCell="D1" sqref="D1"/>
      <selection pane="bottomLeft" activeCell="A6" sqref="A6"/>
      <selection pane="bottomRight" activeCell="P14" sqref="P14"/>
    </sheetView>
  </sheetViews>
  <sheetFormatPr defaultColWidth="9.140625" defaultRowHeight="12.75"/>
  <cols>
    <col min="1" max="1" width="4.28125" style="3" customWidth="1"/>
    <col min="2" max="2" width="13.8515625" style="11" bestFit="1" customWidth="1"/>
    <col min="3" max="3" width="15.28125" style="3" bestFit="1" customWidth="1"/>
    <col min="4" max="7" width="7.28125" style="19" customWidth="1"/>
    <col min="8" max="11" width="7.28125" style="0" customWidth="1"/>
    <col min="12" max="13" width="9.140625" style="91" customWidth="1"/>
  </cols>
  <sheetData>
    <row r="1" spans="1:13" s="4" customFormat="1" ht="18.75">
      <c r="A1" s="1" t="s">
        <v>40</v>
      </c>
      <c r="B1" s="2"/>
      <c r="C1" s="3"/>
      <c r="D1" s="19"/>
      <c r="E1" s="19"/>
      <c r="F1" s="19"/>
      <c r="G1" s="19"/>
      <c r="L1" s="92"/>
      <c r="M1" s="92"/>
    </row>
    <row r="2" spans="1:13" s="4" customFormat="1" ht="18">
      <c r="A2" s="1" t="s">
        <v>41</v>
      </c>
      <c r="B2" s="2"/>
      <c r="C2" s="3"/>
      <c r="D2" s="19"/>
      <c r="E2" s="19"/>
      <c r="F2" s="19"/>
      <c r="G2" s="19"/>
      <c r="L2" s="92"/>
      <c r="M2" s="92"/>
    </row>
    <row r="3" spans="1:13" s="4" customFormat="1" ht="18">
      <c r="A3" s="16" t="s">
        <v>0</v>
      </c>
      <c r="B3" s="2"/>
      <c r="C3" s="3"/>
      <c r="D3" s="19"/>
      <c r="E3" s="19"/>
      <c r="F3" s="19"/>
      <c r="G3" s="19"/>
      <c r="L3" s="92"/>
      <c r="M3" s="92"/>
    </row>
    <row r="4" spans="1:13" s="4" customFormat="1" ht="18.75" thickBot="1">
      <c r="A4" s="5"/>
      <c r="B4" s="6"/>
      <c r="C4" s="7"/>
      <c r="D4" s="20"/>
      <c r="E4" s="20"/>
      <c r="F4" s="20"/>
      <c r="G4" s="20"/>
      <c r="H4" s="20"/>
      <c r="I4" s="20"/>
      <c r="J4" s="20"/>
      <c r="K4" s="20" t="s">
        <v>38</v>
      </c>
      <c r="L4" s="92"/>
      <c r="M4" s="92"/>
    </row>
    <row r="5" spans="1:11" ht="13.5" thickTop="1">
      <c r="A5" s="8"/>
      <c r="B5" s="9"/>
      <c r="C5" s="57" t="s">
        <v>2</v>
      </c>
      <c r="D5" s="58">
        <v>2004</v>
      </c>
      <c r="E5" s="58">
        <v>2005</v>
      </c>
      <c r="F5" s="58">
        <v>2006</v>
      </c>
      <c r="G5" s="58">
        <v>2007</v>
      </c>
      <c r="H5" s="58">
        <v>2008</v>
      </c>
      <c r="I5" s="58">
        <v>2009</v>
      </c>
      <c r="J5" s="58">
        <v>2010</v>
      </c>
      <c r="K5" s="58">
        <v>2011</v>
      </c>
    </row>
    <row r="6" spans="1:11" ht="13.5">
      <c r="A6" s="10" t="s">
        <v>95</v>
      </c>
      <c r="C6" s="3" t="s">
        <v>3</v>
      </c>
      <c r="D6" s="48">
        <f>Annual!R4</f>
        <v>0.821</v>
      </c>
      <c r="E6" s="48">
        <f>Annual!S4</f>
        <v>0.953</v>
      </c>
      <c r="F6" s="48">
        <f>Annual!T4</f>
        <v>1.006</v>
      </c>
      <c r="G6" s="48">
        <f>Annual!U4</f>
        <v>1.052</v>
      </c>
      <c r="H6" s="48">
        <f>Annual!V4</f>
        <v>1.26531368488151</v>
      </c>
      <c r="I6" s="48">
        <f>Annual!W4</f>
        <v>1.56462004784285</v>
      </c>
      <c r="J6" s="59" t="str">
        <f>Annual!X4</f>
        <v>..</v>
      </c>
      <c r="K6" s="59" t="str">
        <f>Annual!Y4</f>
        <v>..</v>
      </c>
    </row>
    <row r="7" spans="3:11" ht="12.75">
      <c r="C7" s="3" t="s">
        <v>4</v>
      </c>
      <c r="D7" s="48">
        <f>Annual!R5</f>
        <v>0.701</v>
      </c>
      <c r="E7" s="48">
        <f>Annual!S5</f>
        <v>0.833</v>
      </c>
      <c r="F7" s="48">
        <f>Annual!T5</f>
        <v>0.824</v>
      </c>
      <c r="G7" s="48">
        <f>Annual!U5</f>
        <v>0.808</v>
      </c>
      <c r="H7" s="48">
        <f>Annual!V5</f>
        <v>0.949675738037557</v>
      </c>
      <c r="I7" s="48">
        <f>Annual!W5</f>
        <v>1.07844228113394</v>
      </c>
      <c r="J7" s="59" t="str">
        <f>Annual!X5</f>
        <v>..</v>
      </c>
      <c r="K7" s="59" t="str">
        <f>Annual!Y5</f>
        <v>..</v>
      </c>
    </row>
    <row r="8" spans="3:11" ht="12.75">
      <c r="C8" s="3" t="s">
        <v>5</v>
      </c>
      <c r="D8" s="48">
        <f>Annual!R6</f>
        <v>0.468</v>
      </c>
      <c r="E8" s="48">
        <f>Annual!S6</f>
        <v>0.549</v>
      </c>
      <c r="F8" s="48">
        <f>Annual!T6</f>
        <v>0.52</v>
      </c>
      <c r="G8" s="48">
        <f>Annual!U6</f>
        <v>0.628</v>
      </c>
      <c r="H8" s="48">
        <f>Annual!V6</f>
        <v>0.816100022696506</v>
      </c>
      <c r="I8" s="48">
        <f>Annual!W6</f>
        <v>0.746235424878128</v>
      </c>
      <c r="J8" s="48">
        <f>Annual!X6</f>
        <v>0.856</v>
      </c>
      <c r="K8" s="48">
        <f>Annual!Y6</f>
        <v>0.943</v>
      </c>
    </row>
    <row r="9" spans="1:11" ht="12.75">
      <c r="A9" s="10"/>
      <c r="B9" s="2" t="s">
        <v>6</v>
      </c>
      <c r="C9" s="10" t="s">
        <v>30</v>
      </c>
      <c r="D9" s="49">
        <f>Annual!R7</f>
        <v>0.505</v>
      </c>
      <c r="E9" s="49">
        <f>Annual!S7</f>
        <v>0.593</v>
      </c>
      <c r="F9" s="49">
        <f>Annual!T7</f>
        <v>0.567</v>
      </c>
      <c r="G9" s="48">
        <f>Annual!U7</f>
        <v>0.659</v>
      </c>
      <c r="H9" s="48">
        <f>Annual!V7</f>
        <v>0.8579803815647168</v>
      </c>
      <c r="I9" s="48">
        <f>Annual!W7</f>
        <v>0.80476912304656</v>
      </c>
      <c r="J9" s="48">
        <f>Annual!X7</f>
        <v>0.933</v>
      </c>
      <c r="K9" s="48">
        <f>Annual!Y7</f>
        <v>1.036</v>
      </c>
    </row>
    <row r="10" spans="1:11" ht="13.5">
      <c r="A10" s="8"/>
      <c r="B10" s="9"/>
      <c r="C10" s="8" t="s">
        <v>31</v>
      </c>
      <c r="D10" s="50">
        <f>Annual!R9</f>
        <v>0.765</v>
      </c>
      <c r="E10" s="50">
        <f>Annual!S9</f>
        <v>0.886</v>
      </c>
      <c r="F10" s="50">
        <f>Annual!T9</f>
        <v>0.997</v>
      </c>
      <c r="G10" s="82">
        <f>Annual!U9</f>
        <v>0.988</v>
      </c>
      <c r="H10" s="82">
        <f>Annual!V9</f>
        <v>1.076</v>
      </c>
      <c r="I10" s="82">
        <f>Annual!W9</f>
        <v>1.379</v>
      </c>
      <c r="J10" s="60" t="str">
        <f>Annual!X9</f>
        <v>..</v>
      </c>
      <c r="K10" s="60" t="str">
        <f>Annual!Y9</f>
        <v>..</v>
      </c>
    </row>
    <row r="11" spans="1:11" ht="13.5">
      <c r="A11" s="10" t="s">
        <v>96</v>
      </c>
      <c r="C11" s="3" t="s">
        <v>3</v>
      </c>
      <c r="D11" s="49">
        <f>Annual!R11</f>
        <v>1.408</v>
      </c>
      <c r="E11" s="49">
        <f>Annual!S11</f>
        <v>1.989</v>
      </c>
      <c r="F11" s="49">
        <f>Annual!T11</f>
        <v>2.501</v>
      </c>
      <c r="G11" s="49">
        <f>Annual!U11</f>
        <v>2.525</v>
      </c>
      <c r="H11" s="49">
        <f>Annual!V11</f>
        <v>4.05931034645494</v>
      </c>
      <c r="I11" s="49">
        <f>Annual!W11</f>
        <v>3.546</v>
      </c>
      <c r="J11" s="49">
        <f>Annual!X11</f>
        <v>4.26</v>
      </c>
      <c r="K11" s="49">
        <f>Annual!Y11</f>
        <v>5.257</v>
      </c>
    </row>
    <row r="12" spans="3:11" ht="12.75">
      <c r="C12" s="3" t="s">
        <v>4</v>
      </c>
      <c r="D12" s="49">
        <f>Annual!R12</f>
        <v>1.322</v>
      </c>
      <c r="E12" s="49">
        <f>Annual!S12</f>
        <v>1.812</v>
      </c>
      <c r="F12" s="49">
        <f>Annual!T12</f>
        <v>2.147</v>
      </c>
      <c r="G12" s="49">
        <f>Annual!U12</f>
        <v>2.312</v>
      </c>
      <c r="H12" s="49">
        <f>Annual!V12</f>
        <v>3.57901043514055</v>
      </c>
      <c r="I12" s="49">
        <f>Annual!W12</f>
        <v>3.182</v>
      </c>
      <c r="J12" s="49">
        <f>Annual!X12</f>
        <v>3.875</v>
      </c>
      <c r="K12" s="49">
        <f>Annual!Y12</f>
        <v>4.517</v>
      </c>
    </row>
    <row r="13" spans="3:11" ht="12.75">
      <c r="C13" s="3" t="s">
        <v>5</v>
      </c>
      <c r="D13" s="49">
        <f>Annual!R13</f>
        <v>1.242</v>
      </c>
      <c r="E13" s="49">
        <f>Annual!S13</f>
        <v>1.584</v>
      </c>
      <c r="F13" s="49">
        <f>Annual!T13</f>
        <v>2.139</v>
      </c>
      <c r="G13" s="49">
        <f>Annual!U13</f>
        <v>2.171</v>
      </c>
      <c r="H13" s="49">
        <f>Annual!V13</f>
        <v>2.924</v>
      </c>
      <c r="I13" s="49">
        <f>Annual!W13</f>
        <v>3.164</v>
      </c>
      <c r="J13" s="49">
        <f>Annual!X13</f>
        <v>3.94606377446337</v>
      </c>
      <c r="K13" s="49">
        <f>Annual!Y13</f>
        <v>4.889</v>
      </c>
    </row>
    <row r="14" spans="2:11" ht="12.75">
      <c r="B14" s="11" t="s">
        <v>8</v>
      </c>
      <c r="C14" s="3" t="s">
        <v>9</v>
      </c>
      <c r="D14" s="49">
        <f>Annual!R14</f>
        <v>1.234</v>
      </c>
      <c r="E14" s="49">
        <f>Annual!S14</f>
        <v>1.534</v>
      </c>
      <c r="F14" s="49">
        <f>Annual!T14</f>
        <v>2.141</v>
      </c>
      <c r="G14" s="49">
        <f>Annual!U14</f>
        <v>2.1</v>
      </c>
      <c r="H14" s="59" t="str">
        <f>Annual!V14</f>
        <v>..</v>
      </c>
      <c r="I14" s="59" t="str">
        <f>Annual!W14</f>
        <v>..</v>
      </c>
      <c r="J14" s="59" t="str">
        <f>Annual!X14</f>
        <v>..</v>
      </c>
      <c r="K14" s="59" t="str">
        <f>Annual!Y14</f>
        <v>..</v>
      </c>
    </row>
    <row r="15" spans="3:11" ht="12.75">
      <c r="C15" s="3" t="s">
        <v>10</v>
      </c>
      <c r="D15" s="49">
        <f>Annual!R15</f>
        <v>1.256</v>
      </c>
      <c r="E15" s="49">
        <f>Annual!S15</f>
        <v>1.676</v>
      </c>
      <c r="F15" s="49">
        <f>Annual!T15</f>
        <v>2.135</v>
      </c>
      <c r="G15" s="49">
        <f>Annual!U15</f>
        <v>2.301</v>
      </c>
      <c r="H15" s="59" t="str">
        <f>Annual!V15</f>
        <v>..</v>
      </c>
      <c r="I15" s="59" t="str">
        <f>Annual!W15</f>
        <v>..</v>
      </c>
      <c r="J15" s="59" t="str">
        <f>Annual!X15</f>
        <v>..</v>
      </c>
      <c r="K15" s="59" t="str">
        <f>Annual!Y15</f>
        <v>..</v>
      </c>
    </row>
    <row r="16" spans="1:11" ht="12.75">
      <c r="A16" s="10"/>
      <c r="B16" s="2" t="s">
        <v>6</v>
      </c>
      <c r="C16" s="10" t="s">
        <v>30</v>
      </c>
      <c r="D16" s="49">
        <f>Annual!R16</f>
        <v>1.292</v>
      </c>
      <c r="E16" s="49">
        <f>Annual!S16</f>
        <v>1.717</v>
      </c>
      <c r="F16" s="49">
        <f>Annual!T16</f>
        <v>2.189</v>
      </c>
      <c r="G16" s="49">
        <f>Annual!U16</f>
        <v>2.266</v>
      </c>
      <c r="H16" s="49">
        <f>Annual!V16</f>
        <v>3.301</v>
      </c>
      <c r="I16" s="49">
        <f>Annual!W16</f>
        <v>3.221</v>
      </c>
      <c r="J16" s="49">
        <f>Annual!X16</f>
        <v>3.962</v>
      </c>
      <c r="K16" s="49">
        <f>Annual!Y16</f>
        <v>4.807</v>
      </c>
    </row>
    <row r="17" spans="1:11" ht="13.5">
      <c r="A17" s="8"/>
      <c r="B17" s="9"/>
      <c r="C17" s="8" t="s">
        <v>31</v>
      </c>
      <c r="D17" s="50">
        <f>Annual!R18</f>
        <v>1.412</v>
      </c>
      <c r="E17" s="50">
        <f>Annual!S18</f>
        <v>2.046</v>
      </c>
      <c r="F17" s="50">
        <f>Annual!T18</f>
        <v>2.534</v>
      </c>
      <c r="G17" s="50">
        <f>Annual!U18</f>
        <v>2.46</v>
      </c>
      <c r="H17" s="50">
        <f>Annual!V18</f>
        <v>4.136</v>
      </c>
      <c r="I17" s="50">
        <f>Annual!W18</f>
        <v>3.256</v>
      </c>
      <c r="J17" s="50">
        <f>Annual!X18</f>
        <v>4.049</v>
      </c>
      <c r="K17" s="50">
        <f>Annual!Y18</f>
        <v>4.964</v>
      </c>
    </row>
    <row r="18" spans="1:11" ht="13.5">
      <c r="A18" s="10" t="s">
        <v>34</v>
      </c>
      <c r="C18" s="3" t="s">
        <v>3</v>
      </c>
      <c r="D18" s="49">
        <f>Annual!R20</f>
        <v>2.162</v>
      </c>
      <c r="E18" s="49">
        <f>Annual!S20</f>
        <v>2.83</v>
      </c>
      <c r="F18" s="49">
        <f>Annual!T20</f>
        <v>3.403</v>
      </c>
      <c r="G18" s="49">
        <f>Annual!U20</f>
        <v>3.404</v>
      </c>
      <c r="H18" s="49">
        <f>Annual!V20</f>
        <v>5.00984381600579</v>
      </c>
      <c r="I18" s="49">
        <f>Annual!W20</f>
        <v>4.018</v>
      </c>
      <c r="J18" s="49">
        <f>Annual!X20</f>
        <v>4.897</v>
      </c>
      <c r="K18" s="49">
        <f>Annual!Y20</f>
        <v>6.194</v>
      </c>
    </row>
    <row r="19" spans="3:11" ht="12.75">
      <c r="C19" s="3" t="s">
        <v>4</v>
      </c>
      <c r="D19" s="49">
        <f>Annual!R21</f>
        <v>2.066</v>
      </c>
      <c r="E19" s="49">
        <f>Annual!S21</f>
        <v>2.74</v>
      </c>
      <c r="F19" s="49">
        <f>Annual!T21</f>
        <v>3.28</v>
      </c>
      <c r="G19" s="49">
        <f>Annual!U21</f>
        <v>3.384</v>
      </c>
      <c r="H19" s="49">
        <f>Annual!V21</f>
        <v>4.89144467944092</v>
      </c>
      <c r="I19" s="49">
        <f>Annual!W21</f>
        <v>4.006</v>
      </c>
      <c r="J19" s="49">
        <f>Annual!X21</f>
        <v>4.912</v>
      </c>
      <c r="K19" s="49">
        <f>Annual!Y21</f>
        <v>6.066</v>
      </c>
    </row>
    <row r="20" spans="3:11" ht="12.75">
      <c r="C20" s="3" t="s">
        <v>5</v>
      </c>
      <c r="D20" s="49">
        <f>Annual!R22</f>
        <v>1.974</v>
      </c>
      <c r="E20" s="49">
        <f>Annual!S22</f>
        <v>2.518</v>
      </c>
      <c r="F20" s="49">
        <f>Annual!T22</f>
        <v>3.065</v>
      </c>
      <c r="G20" s="49">
        <f>Annual!U22</f>
        <v>3.123</v>
      </c>
      <c r="H20" s="49">
        <f>Annual!V22</f>
        <v>4.65558428670498</v>
      </c>
      <c r="I20" s="49">
        <f>Annual!W22</f>
        <v>3.814</v>
      </c>
      <c r="J20" s="49">
        <f>Annual!X22</f>
        <v>4.655</v>
      </c>
      <c r="K20" s="49">
        <f>Annual!Y22</f>
        <v>5.793</v>
      </c>
    </row>
    <row r="21" spans="1:11" ht="12.75">
      <c r="A21" s="10"/>
      <c r="B21" s="2" t="s">
        <v>6</v>
      </c>
      <c r="C21" s="10" t="s">
        <v>30</v>
      </c>
      <c r="D21" s="49">
        <f>Annual!R23</f>
        <v>1.993</v>
      </c>
      <c r="E21" s="49">
        <f>Annual!S23</f>
        <v>2.559</v>
      </c>
      <c r="F21" s="49">
        <f>Annual!T23</f>
        <v>3.105</v>
      </c>
      <c r="G21" s="49">
        <f>Annual!U23</f>
        <v>3.169</v>
      </c>
      <c r="H21" s="49">
        <f>Annual!V23</f>
        <v>4.699</v>
      </c>
      <c r="I21" s="49">
        <f>Annual!W23</f>
        <v>3.848</v>
      </c>
      <c r="J21" s="49">
        <f>Annual!X23</f>
        <v>4.699</v>
      </c>
      <c r="K21" s="49">
        <f>Annual!Y23</f>
        <v>5.844</v>
      </c>
    </row>
    <row r="22" spans="1:11" ht="13.5">
      <c r="A22" s="8"/>
      <c r="B22" s="9"/>
      <c r="C22" s="8" t="s">
        <v>31</v>
      </c>
      <c r="D22" s="50">
        <f>Annual!R25</f>
        <v>2.069</v>
      </c>
      <c r="E22" s="50">
        <f>Annual!S25</f>
        <v>2.803</v>
      </c>
      <c r="F22" s="50">
        <f>Annual!T25</f>
        <v>3.391</v>
      </c>
      <c r="G22" s="50">
        <f>Annual!U25</f>
        <v>3.355</v>
      </c>
      <c r="H22" s="50">
        <f>Annual!V25</f>
        <v>4.955</v>
      </c>
      <c r="I22" s="50">
        <f>Annual!W25</f>
        <v>3.952</v>
      </c>
      <c r="J22" s="50">
        <f>Annual!X25</f>
        <v>4.837</v>
      </c>
      <c r="K22" s="50">
        <f>Annual!Y25</f>
        <v>6.139</v>
      </c>
    </row>
    <row r="23" spans="1:11" ht="12.75">
      <c r="A23" s="10" t="s">
        <v>11</v>
      </c>
      <c r="C23" s="3" t="s">
        <v>3</v>
      </c>
      <c r="D23" s="55">
        <f>Annual!R27</f>
        <v>4.634</v>
      </c>
      <c r="E23" s="55">
        <f>Annual!S27</f>
        <v>5.631</v>
      </c>
      <c r="F23" s="55">
        <f>Annual!T27</f>
        <v>6.964</v>
      </c>
      <c r="G23" s="55">
        <f>Annual!U27</f>
        <v>7.574</v>
      </c>
      <c r="H23" s="55">
        <f>Annual!V27</f>
        <v>8.66135324126191</v>
      </c>
      <c r="I23" s="55">
        <f>Annual!W27</f>
        <v>9.817</v>
      </c>
      <c r="J23" s="55">
        <f>Annual!X27</f>
        <v>8.804</v>
      </c>
      <c r="K23" s="55">
        <f>Annual!Y27</f>
        <v>8.528</v>
      </c>
    </row>
    <row r="24" spans="3:11" ht="12.75">
      <c r="C24" s="3" t="s">
        <v>4</v>
      </c>
      <c r="D24" s="55">
        <f>Annual!R28</f>
        <v>3.574</v>
      </c>
      <c r="E24" s="55">
        <f>Annual!S28</f>
        <v>4.663</v>
      </c>
      <c r="F24" s="55">
        <f>Annual!T28</f>
        <v>6.138</v>
      </c>
      <c r="G24" s="55">
        <f>Annual!U28</f>
        <v>6.6</v>
      </c>
      <c r="H24" s="55">
        <f>Annual!V28</f>
        <v>7.36630715505549</v>
      </c>
      <c r="I24" s="55">
        <f>Annual!W28</f>
        <v>8.836</v>
      </c>
      <c r="J24" s="55">
        <f>Annual!X28</f>
        <v>7.484</v>
      </c>
      <c r="K24" s="55">
        <f>Annual!Y28</f>
        <v>7.794</v>
      </c>
    </row>
    <row r="25" spans="3:11" ht="12.75">
      <c r="C25" s="3" t="s">
        <v>5</v>
      </c>
      <c r="D25" s="55">
        <f>Annual!R29</f>
        <v>2.835</v>
      </c>
      <c r="E25" s="55">
        <f>Annual!S29</f>
        <v>3.964</v>
      </c>
      <c r="F25" s="55">
        <f>Annual!T29</f>
        <v>5.154</v>
      </c>
      <c r="G25" s="55">
        <f>Annual!U29</f>
        <v>4.85</v>
      </c>
      <c r="H25" s="55">
        <f>Annual!V29</f>
        <v>6.49</v>
      </c>
      <c r="I25" s="55">
        <f>Annual!W29</f>
        <v>6.484</v>
      </c>
      <c r="J25" s="55">
        <f>Annual!X29</f>
        <v>5.964</v>
      </c>
      <c r="K25" s="55">
        <f>Annual!Y29</f>
        <v>6.468</v>
      </c>
    </row>
    <row r="26" spans="2:11" ht="12.75">
      <c r="B26" s="11" t="s">
        <v>8</v>
      </c>
      <c r="C26" s="3" t="s">
        <v>9</v>
      </c>
      <c r="D26" s="55">
        <f>Annual!R30</f>
        <v>2.666</v>
      </c>
      <c r="E26" s="55">
        <f>Annual!S30</f>
        <v>3.742</v>
      </c>
      <c r="F26" s="55">
        <f>Annual!T30</f>
        <v>4.687</v>
      </c>
      <c r="G26" s="55">
        <f>Annual!U30</f>
        <v>3.982</v>
      </c>
      <c r="H26" s="55">
        <f>Annual!V30</f>
        <v>5.5327771294054</v>
      </c>
      <c r="I26" s="55">
        <f>Annual!W30</f>
        <v>5.078</v>
      </c>
      <c r="J26" s="55">
        <f>Annual!X30</f>
        <v>5.18</v>
      </c>
      <c r="K26" s="55">
        <f>Annual!Y30</f>
        <v>5.785</v>
      </c>
    </row>
    <row r="27" spans="3:11" ht="12.75">
      <c r="C27" s="3" t="s">
        <v>10</v>
      </c>
      <c r="D27" s="55">
        <f>Annual!R31</f>
        <v>2.966</v>
      </c>
      <c r="E27" s="55">
        <f>Annual!S31</f>
        <v>4.137</v>
      </c>
      <c r="F27" s="55">
        <f>Annual!T31</f>
        <v>5.514</v>
      </c>
      <c r="G27" s="55">
        <f>Annual!U31</f>
        <v>5.521</v>
      </c>
      <c r="H27" s="55">
        <f>Annual!V31</f>
        <v>7.22983393017541</v>
      </c>
      <c r="I27" s="55">
        <f>Annual!W31</f>
        <v>7.571</v>
      </c>
      <c r="J27" s="55">
        <f>Annual!X31</f>
        <v>6.57</v>
      </c>
      <c r="K27" s="55">
        <f>Annual!Y31</f>
        <v>6.996</v>
      </c>
    </row>
    <row r="28" spans="2:11" ht="12.75">
      <c r="B28" s="2" t="s">
        <v>6</v>
      </c>
      <c r="C28" s="10" t="s">
        <v>30</v>
      </c>
      <c r="D28" s="55">
        <f>Annual!R32</f>
        <v>3.126</v>
      </c>
      <c r="E28" s="55">
        <f>Annual!S32</f>
        <v>4.237</v>
      </c>
      <c r="F28" s="55">
        <f>Annual!T32</f>
        <v>5.507</v>
      </c>
      <c r="G28" s="55">
        <f>Annual!U32</f>
        <v>5.449</v>
      </c>
      <c r="H28" s="55">
        <f>Annual!V32</f>
        <v>6.836</v>
      </c>
      <c r="I28" s="55">
        <f>Annual!W32</f>
        <v>7.27</v>
      </c>
      <c r="J28" s="55">
        <f>Annual!X32</f>
        <v>6.512</v>
      </c>
      <c r="K28" s="55">
        <f>Annual!Y32</f>
        <v>6.922</v>
      </c>
    </row>
    <row r="29" spans="3:11" ht="13.5">
      <c r="C29" s="3" t="s">
        <v>28</v>
      </c>
      <c r="D29" s="55">
        <f>Annual!R33</f>
        <v>3.08</v>
      </c>
      <c r="E29" s="55">
        <f>Annual!S33</f>
        <v>3.899</v>
      </c>
      <c r="F29" s="55">
        <f>Annual!T33</f>
        <v>4.661</v>
      </c>
      <c r="G29" s="55">
        <f>Annual!U33</f>
        <v>5.143</v>
      </c>
      <c r="H29" s="55">
        <f>Annual!V33</f>
        <v>6</v>
      </c>
      <c r="I29" s="55">
        <f>Annual!W33</f>
        <v>6.146</v>
      </c>
      <c r="J29" s="55">
        <f>Annual!X33</f>
        <v>6.068</v>
      </c>
      <c r="K29" s="55">
        <f>Annual!Y33</f>
        <v>6.621</v>
      </c>
    </row>
    <row r="30" spans="3:11" ht="13.5">
      <c r="C30" s="3" t="s">
        <v>31</v>
      </c>
      <c r="D30" s="55">
        <f>Annual!R34</f>
        <v>4.26</v>
      </c>
      <c r="E30" s="55">
        <f>Annual!S34</f>
        <v>5.268</v>
      </c>
      <c r="F30" s="55">
        <f>Annual!T34</f>
        <v>6.725</v>
      </c>
      <c r="G30" s="55">
        <f>Annual!U34</f>
        <v>7.204</v>
      </c>
      <c r="H30" s="55">
        <f>Annual!V34</f>
        <v>8.3</v>
      </c>
      <c r="I30" s="55">
        <f>Annual!W34</f>
        <v>9.146</v>
      </c>
      <c r="J30" s="55">
        <f>Annual!X34</f>
        <v>7.729</v>
      </c>
      <c r="K30" s="55">
        <f>Annual!Y34</f>
        <v>7.998</v>
      </c>
    </row>
    <row r="31" spans="1:11" ht="13.5">
      <c r="A31" s="8"/>
      <c r="B31" s="9"/>
      <c r="C31" s="8" t="s">
        <v>29</v>
      </c>
      <c r="D31" s="55">
        <f>Annual!R35</f>
        <v>5.957</v>
      </c>
      <c r="E31" s="55">
        <f>Annual!S35</f>
        <v>7.294</v>
      </c>
      <c r="F31" s="55">
        <f>Annual!T35</f>
        <v>8.973</v>
      </c>
      <c r="G31" s="65">
        <f>Annual!U35</f>
        <v>9.273</v>
      </c>
      <c r="H31" s="65">
        <f>Annual!V35</f>
        <v>11.65</v>
      </c>
      <c r="I31" s="65">
        <f>Annual!W35</f>
        <v>12.8</v>
      </c>
      <c r="J31" s="65">
        <f>Annual!X35</f>
        <v>10.723</v>
      </c>
      <c r="K31" s="65">
        <f>Annual!Y35</f>
        <v>10.107</v>
      </c>
    </row>
    <row r="32" spans="1:11" ht="13.5">
      <c r="A32" s="10" t="s">
        <v>35</v>
      </c>
      <c r="C32" s="3" t="s">
        <v>3</v>
      </c>
      <c r="D32" s="53">
        <f>Annual!R36</f>
        <v>1.357</v>
      </c>
      <c r="E32" s="53">
        <f>Annual!S36</f>
        <v>1.65</v>
      </c>
      <c r="F32" s="53">
        <f>Annual!T36</f>
        <v>2.307</v>
      </c>
      <c r="G32" s="51">
        <f>Annual!U36</f>
        <v>2.438</v>
      </c>
      <c r="H32" s="51">
        <f>Annual!V36</f>
        <v>2.89642014527198</v>
      </c>
      <c r="I32" s="51">
        <f>Annual!W36</f>
        <v>2.931</v>
      </c>
      <c r="J32" s="51">
        <f>Annual!X36</f>
        <v>2.793</v>
      </c>
      <c r="K32" s="51">
        <f>Annual!Y36</f>
        <v>2.887</v>
      </c>
    </row>
    <row r="33" spans="3:11" ht="12.75">
      <c r="C33" s="3" t="s">
        <v>4</v>
      </c>
      <c r="D33" s="51">
        <f>Annual!R37</f>
        <v>1.175</v>
      </c>
      <c r="E33" s="51">
        <f>Annual!S37</f>
        <v>1.539</v>
      </c>
      <c r="F33" s="51">
        <f>Annual!T37</f>
        <v>2.084</v>
      </c>
      <c r="G33" s="51">
        <f>Annual!U37</f>
        <v>2.081</v>
      </c>
      <c r="H33" s="51">
        <f>Annual!V37</f>
        <v>2.37862952367784</v>
      </c>
      <c r="I33" s="51">
        <f>Annual!W37</f>
        <v>2.534</v>
      </c>
      <c r="J33" s="51">
        <f>Annual!X37</f>
        <v>2.242</v>
      </c>
      <c r="K33" s="51">
        <f>Annual!Y37</f>
        <v>2.405</v>
      </c>
    </row>
    <row r="34" spans="3:11" ht="12.75">
      <c r="C34" s="3" t="s">
        <v>5</v>
      </c>
      <c r="D34" s="51">
        <f>Annual!R38</f>
        <v>0.922</v>
      </c>
      <c r="E34" s="51">
        <f>Annual!S38</f>
        <v>1.36</v>
      </c>
      <c r="F34" s="51">
        <f>Annual!T38</f>
        <v>1.754</v>
      </c>
      <c r="G34" s="51">
        <f>Annual!U38</f>
        <v>1.37</v>
      </c>
      <c r="H34" s="51">
        <f>Annual!V38</f>
        <v>2.05587595788632</v>
      </c>
      <c r="I34" s="51">
        <f>Annual!W38</f>
        <v>1.797</v>
      </c>
      <c r="J34" s="51">
        <f>Annual!X38</f>
        <v>1.642</v>
      </c>
      <c r="K34" s="51">
        <f>Annual!Y38</f>
        <v>2.047</v>
      </c>
    </row>
    <row r="35" spans="1:11" ht="12.75">
      <c r="A35" s="10"/>
      <c r="B35" s="2" t="s">
        <v>6</v>
      </c>
      <c r="C35" s="10" t="s">
        <v>30</v>
      </c>
      <c r="D35" s="51">
        <f>Annual!R39</f>
        <v>0.961</v>
      </c>
      <c r="E35" s="51">
        <f>Annual!S39</f>
        <v>1.387</v>
      </c>
      <c r="F35" s="51">
        <f>Annual!T39</f>
        <v>1.804</v>
      </c>
      <c r="G35" s="51">
        <f>Annual!U39</f>
        <v>1.474</v>
      </c>
      <c r="H35" s="51">
        <f>Annual!V39</f>
        <v>2.11436929057684</v>
      </c>
      <c r="I35" s="51">
        <f>Annual!W39</f>
        <v>1.906</v>
      </c>
      <c r="J35" s="51">
        <f>Annual!X39</f>
        <v>1.738</v>
      </c>
      <c r="K35" s="51">
        <f>Annual!Y39</f>
        <v>2.109</v>
      </c>
    </row>
    <row r="36" spans="3:11" ht="12.75">
      <c r="C36" s="3" t="s">
        <v>32</v>
      </c>
      <c r="D36" s="51">
        <f>Annual!R40</f>
        <v>1.019</v>
      </c>
      <c r="E36" s="51">
        <f>Annual!S40</f>
        <v>1.458</v>
      </c>
      <c r="F36" s="51">
        <f>Annual!T40</f>
        <v>1.853</v>
      </c>
      <c r="G36" s="51">
        <f>Annual!U40</f>
        <v>1.644</v>
      </c>
      <c r="H36" s="51">
        <f>Annual!V40</f>
        <v>2.20517660554366</v>
      </c>
      <c r="I36" s="51">
        <f>Annual!W40</f>
        <v>2</v>
      </c>
      <c r="J36" s="51">
        <f>Annual!X40</f>
        <v>1.861</v>
      </c>
      <c r="K36" s="51">
        <f>Annual!Y40</f>
        <v>2.218</v>
      </c>
    </row>
    <row r="37" spans="3:11" ht="12.75">
      <c r="C37" s="3" t="s">
        <v>33</v>
      </c>
      <c r="D37" s="51">
        <f>Annual!R41</f>
        <v>0.912</v>
      </c>
      <c r="E37" s="51">
        <f>Annual!S41</f>
        <v>1.327</v>
      </c>
      <c r="F37" s="51">
        <f>Annual!T41</f>
        <v>1.763</v>
      </c>
      <c r="G37" s="51">
        <f>Annual!U41</f>
        <v>1.332</v>
      </c>
      <c r="H37" s="51">
        <f>Annual!V41</f>
        <v>2.03823580095062</v>
      </c>
      <c r="I37" s="51">
        <f>Annual!W41</f>
        <v>1.827</v>
      </c>
      <c r="J37" s="51">
        <f>Annual!X41</f>
        <v>1.635</v>
      </c>
      <c r="K37" s="51">
        <f>Annual!Y41</f>
        <v>2.017</v>
      </c>
    </row>
    <row r="38" spans="3:11" ht="13.5">
      <c r="C38" s="3" t="s">
        <v>28</v>
      </c>
      <c r="D38" s="52">
        <f>Annual!R43</f>
        <v>0.989</v>
      </c>
      <c r="E38" s="52">
        <f>Annual!S43</f>
        <v>1.189</v>
      </c>
      <c r="F38" s="52">
        <f>Annual!T43</f>
        <v>1.449</v>
      </c>
      <c r="G38" s="51">
        <f>Annual!U43</f>
        <v>1.34</v>
      </c>
      <c r="H38" s="51">
        <f>Annual!V43</f>
        <v>1.73</v>
      </c>
      <c r="I38" s="51">
        <f>Annual!W43</f>
        <v>1.488</v>
      </c>
      <c r="J38" s="51">
        <f>Annual!X43</f>
        <v>1.533</v>
      </c>
      <c r="K38" s="51">
        <f>Annual!Y43</f>
        <v>1.969</v>
      </c>
    </row>
    <row r="39" spans="3:11" ht="13.5">
      <c r="C39" s="3" t="s">
        <v>31</v>
      </c>
      <c r="D39" s="52">
        <f>Annual!R44</f>
        <v>1.292</v>
      </c>
      <c r="E39" s="52">
        <f>Annual!S44</f>
        <v>1.619</v>
      </c>
      <c r="F39" s="52">
        <f>Annual!T44</f>
        <v>2.27</v>
      </c>
      <c r="G39" s="51">
        <f>Annual!U44</f>
        <v>2.325</v>
      </c>
      <c r="H39" s="51">
        <f>Annual!V44</f>
        <v>2.7</v>
      </c>
      <c r="I39" s="51">
        <f>Annual!W44</f>
        <v>2.625</v>
      </c>
      <c r="J39" s="51">
        <f>Annual!X44</f>
        <v>2.307</v>
      </c>
      <c r="K39" s="51">
        <f>Annual!Y44</f>
        <v>2.502</v>
      </c>
    </row>
    <row r="40" spans="1:11" ht="13.5">
      <c r="A40" s="8"/>
      <c r="B40" s="9"/>
      <c r="C40" s="8" t="s">
        <v>29</v>
      </c>
      <c r="D40" s="54">
        <f>Annual!R45</f>
        <v>1.704</v>
      </c>
      <c r="E40" s="54">
        <f>Annual!S45</f>
        <v>2.378</v>
      </c>
      <c r="F40" s="54">
        <f>Annual!T45</f>
        <v>3.112</v>
      </c>
      <c r="G40" s="64">
        <f>Annual!U45</f>
        <v>3.177</v>
      </c>
      <c r="H40" s="64">
        <f>Annual!V45</f>
        <v>3.681</v>
      </c>
      <c r="I40" s="64">
        <f>Annual!W45</f>
        <v>4.752</v>
      </c>
      <c r="J40" s="64">
        <f>Annual!X45</f>
        <v>4.274</v>
      </c>
      <c r="K40" s="64">
        <f>Annual!Y45</f>
        <v>4.849</v>
      </c>
    </row>
    <row r="41" ht="12.75">
      <c r="A41" s="24" t="s">
        <v>44</v>
      </c>
    </row>
  </sheetData>
  <sheetProtection/>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&amp;C42</oddFooter>
  </headerFooter>
</worksheet>
</file>

<file path=xl/worksheets/sheet4.xml><?xml version="1.0" encoding="utf-8"?>
<worksheet xmlns="http://schemas.openxmlformats.org/spreadsheetml/2006/main" xmlns:r="http://schemas.openxmlformats.org/officeDocument/2006/relationships">
  <sheetPr codeName="Sheet5"/>
  <dimension ref="A1:B14"/>
  <sheetViews>
    <sheetView zoomScalePageLayoutView="0" workbookViewId="0" topLeftCell="A1">
      <selection activeCell="C1" sqref="C1"/>
    </sheetView>
  </sheetViews>
  <sheetFormatPr defaultColWidth="9.140625" defaultRowHeight="12.75"/>
  <cols>
    <col min="1" max="16384" width="9.140625" style="75" customWidth="1"/>
  </cols>
  <sheetData>
    <row r="1" ht="15.75">
      <c r="A1" s="74" t="s">
        <v>92</v>
      </c>
    </row>
    <row r="2" spans="1:2" ht="14.25">
      <c r="A2" s="76"/>
      <c r="B2" s="76"/>
    </row>
    <row r="3" spans="1:2" ht="14.25">
      <c r="A3" s="76"/>
      <c r="B3" s="76"/>
    </row>
    <row r="4" spans="1:2" ht="14.25">
      <c r="A4" s="76"/>
      <c r="B4" s="76"/>
    </row>
    <row r="5" ht="14.25">
      <c r="A5" s="76"/>
    </row>
    <row r="6" spans="1:2" ht="14.25">
      <c r="A6" s="76"/>
      <c r="B6" s="76"/>
    </row>
    <row r="7" ht="14.25">
      <c r="A7" s="76"/>
    </row>
    <row r="8" spans="1:2" ht="14.25">
      <c r="A8" s="76"/>
      <c r="B8" s="76"/>
    </row>
    <row r="9" ht="14.25">
      <c r="A9" s="76"/>
    </row>
    <row r="10" spans="1:2" ht="14.25">
      <c r="A10" s="76"/>
      <c r="B10" s="76"/>
    </row>
    <row r="11" ht="14.25">
      <c r="A11" s="76"/>
    </row>
    <row r="12" spans="1:2" ht="14.25">
      <c r="A12" s="76"/>
      <c r="B12" s="76"/>
    </row>
    <row r="13" ht="14.25">
      <c r="A13" s="76"/>
    </row>
    <row r="14" spans="1:2" ht="14.25">
      <c r="A14" s="76"/>
      <c r="B14" s="76"/>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0"/>
  <dimension ref="A1:O60"/>
  <sheetViews>
    <sheetView showGridLines="0" workbookViewId="0" topLeftCell="A15">
      <selection activeCell="C64" sqref="C64:D64"/>
    </sheetView>
  </sheetViews>
  <sheetFormatPr defaultColWidth="9.140625" defaultRowHeight="12.75"/>
  <cols>
    <col min="1" max="1" width="15.00390625" style="106" customWidth="1"/>
    <col min="2" max="2" width="6.421875" style="106" customWidth="1"/>
    <col min="3" max="3" width="12.28125" style="106" customWidth="1"/>
    <col min="4" max="4" width="12.140625" style="106" customWidth="1"/>
    <col min="5" max="6" width="1.8515625" style="106" customWidth="1"/>
    <col min="7" max="7" width="12.28125" style="106" customWidth="1"/>
    <col min="8" max="8" width="1.8515625" style="106" customWidth="1"/>
    <col min="9" max="9" width="11.7109375" style="106" customWidth="1"/>
    <col min="10" max="10" width="1.8515625" style="106" customWidth="1"/>
    <col min="11" max="11" width="9.7109375" style="106" customWidth="1"/>
    <col min="12" max="12" width="0.13671875" style="107" customWidth="1"/>
    <col min="13" max="13" width="2.28125" style="106" customWidth="1"/>
    <col min="14" max="16384" width="9.140625" style="106" customWidth="1"/>
  </cols>
  <sheetData>
    <row r="1" ht="15.75" customHeight="1">
      <c r="A1" s="105" t="s">
        <v>45</v>
      </c>
    </row>
    <row r="2" ht="6.75" customHeight="1"/>
    <row r="3" spans="1:11" ht="12.75">
      <c r="A3" s="108"/>
      <c r="B3" s="108"/>
      <c r="C3" s="108"/>
      <c r="D3" s="108"/>
      <c r="E3" s="108"/>
      <c r="F3" s="108"/>
      <c r="G3" s="108"/>
      <c r="H3" s="108"/>
      <c r="I3" s="108"/>
      <c r="J3" s="108"/>
      <c r="K3" s="108"/>
    </row>
    <row r="4" spans="1:11" ht="12.75">
      <c r="A4" s="108"/>
      <c r="B4" s="108"/>
      <c r="C4" s="108"/>
      <c r="D4" s="108"/>
      <c r="E4" s="108"/>
      <c r="F4" s="108"/>
      <c r="G4" s="108"/>
      <c r="H4" s="108"/>
      <c r="I4" s="108"/>
      <c r="J4" s="108"/>
      <c r="K4" s="108"/>
    </row>
    <row r="5" spans="1:11" ht="12.75">
      <c r="A5" s="108"/>
      <c r="B5" s="108"/>
      <c r="C5" s="108"/>
      <c r="D5" s="108"/>
      <c r="E5" s="108"/>
      <c r="F5" s="108"/>
      <c r="G5" s="108"/>
      <c r="H5" s="108"/>
      <c r="I5" s="108"/>
      <c r="J5" s="108"/>
      <c r="K5" s="108"/>
    </row>
    <row r="6" spans="1:11" ht="12.75">
      <c r="A6" s="108"/>
      <c r="B6" s="108"/>
      <c r="C6" s="108"/>
      <c r="D6" s="108"/>
      <c r="E6" s="108"/>
      <c r="F6" s="108"/>
      <c r="G6" s="108"/>
      <c r="H6" s="108"/>
      <c r="I6" s="108"/>
      <c r="J6" s="108"/>
      <c r="K6" s="108"/>
    </row>
    <row r="7" spans="1:11" ht="12.75">
      <c r="A7" s="108"/>
      <c r="B7" s="108"/>
      <c r="C7" s="108"/>
      <c r="D7" s="108"/>
      <c r="E7" s="108"/>
      <c r="F7" s="108"/>
      <c r="G7" s="108"/>
      <c r="H7" s="108"/>
      <c r="I7" s="108"/>
      <c r="J7" s="108"/>
      <c r="K7" s="108"/>
    </row>
    <row r="8" spans="1:15" ht="12.75">
      <c r="A8" s="108"/>
      <c r="B8" s="108"/>
      <c r="C8" s="108"/>
      <c r="D8" s="108"/>
      <c r="E8" s="108"/>
      <c r="F8" s="108"/>
      <c r="G8" s="108"/>
      <c r="H8" s="108"/>
      <c r="I8" s="108"/>
      <c r="J8" s="108"/>
      <c r="K8" s="108"/>
      <c r="O8" s="109"/>
    </row>
    <row r="9" spans="1:11" ht="12.75">
      <c r="A9" s="108"/>
      <c r="B9" s="108"/>
      <c r="C9" s="108"/>
      <c r="D9" s="108"/>
      <c r="E9" s="108"/>
      <c r="F9" s="108"/>
      <c r="G9" s="108"/>
      <c r="H9" s="108"/>
      <c r="I9" s="108"/>
      <c r="J9" s="108"/>
      <c r="K9" s="108"/>
    </row>
    <row r="10" spans="1:11" ht="12.75">
      <c r="A10" s="108"/>
      <c r="B10" s="108"/>
      <c r="C10" s="108"/>
      <c r="D10" s="108"/>
      <c r="E10" s="108"/>
      <c r="F10" s="108"/>
      <c r="G10" s="108"/>
      <c r="H10" s="108"/>
      <c r="I10" s="108"/>
      <c r="J10" s="108"/>
      <c r="K10" s="108"/>
    </row>
    <row r="11" spans="1:11" ht="12.75">
      <c r="A11" s="108"/>
      <c r="B11" s="108"/>
      <c r="C11" s="108"/>
      <c r="D11" s="108"/>
      <c r="E11" s="108"/>
      <c r="F11" s="108"/>
      <c r="G11" s="108"/>
      <c r="H11" s="108"/>
      <c r="I11" s="108"/>
      <c r="J11" s="108"/>
      <c r="K11" s="108"/>
    </row>
    <row r="12" spans="1:11" ht="12.75">
      <c r="A12" s="108"/>
      <c r="B12" s="108"/>
      <c r="C12" s="108"/>
      <c r="D12" s="108"/>
      <c r="E12" s="108"/>
      <c r="F12" s="108"/>
      <c r="G12" s="108"/>
      <c r="H12" s="108"/>
      <c r="I12" s="108"/>
      <c r="J12" s="108"/>
      <c r="K12" s="108"/>
    </row>
    <row r="13" spans="1:11" ht="12.75">
      <c r="A13" s="108"/>
      <c r="B13" s="108"/>
      <c r="C13" s="108"/>
      <c r="D13" s="108"/>
      <c r="E13" s="108"/>
      <c r="F13" s="108"/>
      <c r="G13" s="108"/>
      <c r="H13" s="108"/>
      <c r="I13" s="108"/>
      <c r="J13" s="108"/>
      <c r="K13" s="108"/>
    </row>
    <row r="14" spans="1:11" ht="12.75">
      <c r="A14" s="108"/>
      <c r="B14" s="108"/>
      <c r="C14" s="108"/>
      <c r="D14" s="108"/>
      <c r="E14" s="108"/>
      <c r="F14" s="108"/>
      <c r="G14" s="108"/>
      <c r="H14" s="108"/>
      <c r="I14" s="108"/>
      <c r="J14" s="108"/>
      <c r="K14" s="108"/>
    </row>
    <row r="15" spans="1:11" ht="12.75">
      <c r="A15" s="108"/>
      <c r="B15" s="108"/>
      <c r="C15" s="108"/>
      <c r="D15" s="108"/>
      <c r="E15" s="108"/>
      <c r="F15" s="108"/>
      <c r="G15" s="108"/>
      <c r="H15" s="108"/>
      <c r="I15" s="108"/>
      <c r="J15" s="108"/>
      <c r="K15" s="108"/>
    </row>
    <row r="16" spans="1:11" ht="12.75">
      <c r="A16" s="108"/>
      <c r="B16" s="108"/>
      <c r="C16" s="108"/>
      <c r="D16" s="108"/>
      <c r="E16" s="108"/>
      <c r="F16" s="108"/>
      <c r="G16" s="108"/>
      <c r="H16" s="108"/>
      <c r="I16" s="108"/>
      <c r="J16" s="108"/>
      <c r="K16" s="108"/>
    </row>
    <row r="17" spans="1:11" ht="12.75">
      <c r="A17" s="108"/>
      <c r="B17" s="108"/>
      <c r="C17" s="108"/>
      <c r="D17" s="108"/>
      <c r="E17" s="108"/>
      <c r="F17" s="108"/>
      <c r="G17" s="108"/>
      <c r="H17" s="108"/>
      <c r="I17" s="108"/>
      <c r="J17" s="108"/>
      <c r="K17" s="108"/>
    </row>
    <row r="18" spans="1:11" ht="12.75">
      <c r="A18" s="108"/>
      <c r="B18" s="108"/>
      <c r="C18" s="108"/>
      <c r="D18" s="108"/>
      <c r="E18" s="108"/>
      <c r="F18" s="108"/>
      <c r="G18" s="108"/>
      <c r="H18" s="108"/>
      <c r="I18" s="108"/>
      <c r="J18" s="108"/>
      <c r="K18" s="108"/>
    </row>
    <row r="19" spans="1:11" ht="12.75">
      <c r="A19" s="108"/>
      <c r="B19" s="108"/>
      <c r="C19" s="108"/>
      <c r="D19" s="108"/>
      <c r="E19" s="108"/>
      <c r="F19" s="108"/>
      <c r="G19" s="108"/>
      <c r="H19" s="108"/>
      <c r="I19" s="108"/>
      <c r="J19" s="108"/>
      <c r="K19" s="108"/>
    </row>
    <row r="20" spans="1:11" ht="12.75">
      <c r="A20" s="108"/>
      <c r="B20" s="108"/>
      <c r="C20" s="108"/>
      <c r="D20" s="108"/>
      <c r="E20" s="108"/>
      <c r="F20" s="108"/>
      <c r="G20" s="108"/>
      <c r="H20" s="108"/>
      <c r="I20" s="108"/>
      <c r="J20" s="108"/>
      <c r="K20" s="108"/>
    </row>
    <row r="21" spans="1:12" s="108" customFormat="1" ht="15" customHeight="1">
      <c r="A21" s="110"/>
      <c r="B21" s="110"/>
      <c r="C21" s="110"/>
      <c r="D21" s="110"/>
      <c r="E21" s="110"/>
      <c r="F21" s="110"/>
      <c r="G21" s="110"/>
      <c r="H21" s="110"/>
      <c r="I21" s="110"/>
      <c r="J21" s="110"/>
      <c r="K21" s="110"/>
      <c r="L21" s="111"/>
    </row>
    <row r="22" spans="1:12" s="108" customFormat="1" ht="12">
      <c r="A22" s="110"/>
      <c r="B22" s="110"/>
      <c r="C22" s="110"/>
      <c r="D22" s="110"/>
      <c r="E22" s="110"/>
      <c r="F22" s="110"/>
      <c r="G22" s="110"/>
      <c r="H22" s="110"/>
      <c r="I22" s="110"/>
      <c r="J22" s="110"/>
      <c r="K22" s="110"/>
      <c r="L22" s="111"/>
    </row>
    <row r="23" spans="1:12" s="108" customFormat="1" ht="11.25" customHeight="1">
      <c r="A23" s="110"/>
      <c r="B23" s="110"/>
      <c r="C23" s="110"/>
      <c r="D23" s="110"/>
      <c r="E23" s="110"/>
      <c r="F23" s="110"/>
      <c r="G23" s="110"/>
      <c r="H23" s="110"/>
      <c r="I23" s="110"/>
      <c r="J23" s="110"/>
      <c r="K23" s="110"/>
      <c r="L23" s="111"/>
    </row>
    <row r="24" spans="1:12" s="108" customFormat="1" ht="19.5" customHeight="1">
      <c r="A24" s="112"/>
      <c r="B24" s="110"/>
      <c r="C24" s="110"/>
      <c r="D24" s="110"/>
      <c r="E24" s="110"/>
      <c r="F24" s="110"/>
      <c r="G24" s="110"/>
      <c r="H24" s="110"/>
      <c r="I24" s="110"/>
      <c r="J24" s="110"/>
      <c r="K24" s="110"/>
      <c r="L24" s="111"/>
    </row>
    <row r="25" spans="1:12" s="108" customFormat="1" ht="19.5" customHeight="1">
      <c r="A25" s="112"/>
      <c r="B25" s="110"/>
      <c r="C25" s="110"/>
      <c r="D25" s="110"/>
      <c r="E25" s="110"/>
      <c r="F25" s="110"/>
      <c r="G25" s="110"/>
      <c r="H25" s="110"/>
      <c r="I25" s="110"/>
      <c r="J25" s="110"/>
      <c r="K25" s="110"/>
      <c r="L25" s="111"/>
    </row>
    <row r="26" spans="1:12" s="108" customFormat="1" ht="17.25" customHeight="1">
      <c r="A26" s="112"/>
      <c r="B26" s="110"/>
      <c r="C26" s="113" t="s">
        <v>46</v>
      </c>
      <c r="D26" s="112"/>
      <c r="E26" s="110"/>
      <c r="F26" s="110"/>
      <c r="G26" s="111"/>
      <c r="H26" s="110"/>
      <c r="I26" s="110"/>
      <c r="J26" s="110"/>
      <c r="K26" s="110"/>
      <c r="L26" s="111"/>
    </row>
    <row r="27" spans="1:12" s="108" customFormat="1" ht="3.75" customHeight="1">
      <c r="A27" s="114"/>
      <c r="B27" s="115"/>
      <c r="C27" s="115"/>
      <c r="D27" s="116"/>
      <c r="E27" s="115"/>
      <c r="F27" s="115"/>
      <c r="G27" s="115"/>
      <c r="H27" s="115"/>
      <c r="I27" s="115"/>
      <c r="J27" s="115"/>
      <c r="K27" s="115"/>
      <c r="L27" s="111"/>
    </row>
    <row r="28" spans="1:12" s="108" customFormat="1" ht="12">
      <c r="A28" s="113" t="s">
        <v>47</v>
      </c>
      <c r="B28" s="113"/>
      <c r="C28" s="117" t="s">
        <v>5</v>
      </c>
      <c r="D28" s="148" t="s">
        <v>9</v>
      </c>
      <c r="E28" s="148"/>
      <c r="F28" s="148" t="s">
        <v>48</v>
      </c>
      <c r="G28" s="148"/>
      <c r="H28" s="148" t="s">
        <v>4</v>
      </c>
      <c r="I28" s="148"/>
      <c r="J28" s="113"/>
      <c r="K28" s="117" t="s">
        <v>3</v>
      </c>
      <c r="L28" s="118"/>
    </row>
    <row r="29" spans="1:12" s="108" customFormat="1" ht="12">
      <c r="A29" s="113"/>
      <c r="B29" s="113"/>
      <c r="C29" s="119"/>
      <c r="D29" s="117"/>
      <c r="E29" s="117"/>
      <c r="F29" s="148" t="s">
        <v>49</v>
      </c>
      <c r="G29" s="148"/>
      <c r="H29" s="117"/>
      <c r="I29" s="117"/>
      <c r="J29" s="113"/>
      <c r="K29" s="119"/>
      <c r="L29" s="118"/>
    </row>
    <row r="30" spans="1:12" s="108" customFormat="1" ht="12">
      <c r="A30" s="120"/>
      <c r="B30" s="147" t="s">
        <v>50</v>
      </c>
      <c r="C30" s="147"/>
      <c r="D30" s="147" t="s">
        <v>50</v>
      </c>
      <c r="E30" s="147"/>
      <c r="F30" s="120"/>
      <c r="G30" s="114"/>
      <c r="H30" s="120"/>
      <c r="I30" s="120"/>
      <c r="J30" s="147" t="s">
        <v>51</v>
      </c>
      <c r="K30" s="147"/>
      <c r="L30" s="118"/>
    </row>
    <row r="31" spans="1:12" s="108" customFormat="1" ht="6" customHeight="1">
      <c r="A31" s="110"/>
      <c r="B31" s="110"/>
      <c r="C31" s="112"/>
      <c r="D31" s="110"/>
      <c r="E31" s="110"/>
      <c r="F31" s="110"/>
      <c r="G31" s="110"/>
      <c r="H31" s="110"/>
      <c r="I31" s="110"/>
      <c r="J31" s="110"/>
      <c r="K31" s="112"/>
      <c r="L31" s="118"/>
    </row>
    <row r="32" spans="1:12" s="108" customFormat="1" ht="12">
      <c r="A32" s="113" t="s">
        <v>52</v>
      </c>
      <c r="B32" s="110"/>
      <c r="C32" s="73">
        <v>7600</v>
      </c>
      <c r="D32" s="140" t="s">
        <v>53</v>
      </c>
      <c r="E32" s="140"/>
      <c r="F32" s="140" t="s">
        <v>53</v>
      </c>
      <c r="G32" s="140"/>
      <c r="H32" s="140" t="s">
        <v>54</v>
      </c>
      <c r="I32" s="140"/>
      <c r="J32" s="110"/>
      <c r="K32" s="112">
        <v>760</v>
      </c>
      <c r="L32" s="118"/>
    </row>
    <row r="33" spans="1:12" s="108" customFormat="1" ht="12">
      <c r="A33" s="113" t="s">
        <v>55</v>
      </c>
      <c r="B33" s="110"/>
      <c r="C33" s="73">
        <v>4900</v>
      </c>
      <c r="D33" s="146">
        <v>15000</v>
      </c>
      <c r="E33" s="146"/>
      <c r="F33" s="140" t="s">
        <v>56</v>
      </c>
      <c r="G33" s="140"/>
      <c r="H33" s="140" t="s">
        <v>57</v>
      </c>
      <c r="I33" s="140"/>
      <c r="J33" s="110"/>
      <c r="K33" s="112">
        <v>490</v>
      </c>
      <c r="L33" s="118"/>
    </row>
    <row r="34" spans="1:12" s="108" customFormat="1" ht="12">
      <c r="A34" s="113" t="s">
        <v>58</v>
      </c>
      <c r="B34" s="110"/>
      <c r="C34" s="73">
        <v>175</v>
      </c>
      <c r="D34" s="140" t="s">
        <v>53</v>
      </c>
      <c r="E34" s="140"/>
      <c r="F34" s="140" t="s">
        <v>53</v>
      </c>
      <c r="G34" s="140"/>
      <c r="H34" s="140" t="s">
        <v>59</v>
      </c>
      <c r="I34" s="140"/>
      <c r="J34" s="110"/>
      <c r="K34" s="112">
        <v>35</v>
      </c>
      <c r="L34" s="118"/>
    </row>
    <row r="35" spans="1:12" s="108" customFormat="1" ht="12">
      <c r="A35" s="113" t="s">
        <v>60</v>
      </c>
      <c r="B35" s="110"/>
      <c r="C35" s="73">
        <v>8800</v>
      </c>
      <c r="D35" s="146">
        <v>150000</v>
      </c>
      <c r="E35" s="146"/>
      <c r="F35" s="146" t="s">
        <v>61</v>
      </c>
      <c r="G35" s="146"/>
      <c r="H35" s="140" t="s">
        <v>62</v>
      </c>
      <c r="I35" s="140"/>
      <c r="J35" s="110"/>
      <c r="K35" s="112">
        <v>880</v>
      </c>
      <c r="L35" s="118"/>
    </row>
    <row r="36" spans="1:12" s="108" customFormat="1" ht="12">
      <c r="A36" s="113" t="s">
        <v>63</v>
      </c>
      <c r="B36" s="110"/>
      <c r="C36" s="73">
        <v>8800</v>
      </c>
      <c r="D36" s="140" t="s">
        <v>64</v>
      </c>
      <c r="E36" s="140"/>
      <c r="F36" s="140" t="s">
        <v>53</v>
      </c>
      <c r="G36" s="140"/>
      <c r="H36" s="140" t="s">
        <v>65</v>
      </c>
      <c r="I36" s="140"/>
      <c r="J36" s="110"/>
      <c r="K36" s="121">
        <v>1500</v>
      </c>
      <c r="L36" s="118"/>
    </row>
    <row r="37" spans="1:12" s="108" customFormat="1" ht="3.75" customHeight="1">
      <c r="A37" s="115"/>
      <c r="B37" s="115"/>
      <c r="C37" s="115"/>
      <c r="D37" s="115"/>
      <c r="E37" s="115"/>
      <c r="F37" s="115"/>
      <c r="G37" s="115"/>
      <c r="H37" s="115"/>
      <c r="I37" s="115"/>
      <c r="J37" s="115"/>
      <c r="K37" s="115"/>
      <c r="L37" s="111"/>
    </row>
    <row r="38" spans="1:12" s="108" customFormat="1" ht="12">
      <c r="A38" s="110" t="s">
        <v>66</v>
      </c>
      <c r="B38" s="110"/>
      <c r="C38" s="110"/>
      <c r="D38" s="110"/>
      <c r="E38" s="110"/>
      <c r="F38" s="110"/>
      <c r="G38" s="110"/>
      <c r="H38" s="110"/>
      <c r="I38" s="110"/>
      <c r="J38" s="110"/>
      <c r="K38" s="110"/>
      <c r="L38" s="111"/>
    </row>
    <row r="39" spans="1:12" s="108" customFormat="1" ht="12">
      <c r="A39" s="110" t="s">
        <v>67</v>
      </c>
      <c r="B39" s="110"/>
      <c r="C39" s="110"/>
      <c r="D39" s="110"/>
      <c r="E39" s="110"/>
      <c r="F39" s="110"/>
      <c r="G39" s="110"/>
      <c r="H39" s="110"/>
      <c r="I39" s="110"/>
      <c r="J39" s="110"/>
      <c r="K39" s="110"/>
      <c r="L39" s="118"/>
    </row>
    <row r="40" ht="6.75" customHeight="1"/>
    <row r="41" spans="1:12" s="108" customFormat="1" ht="12">
      <c r="A41" s="108" t="s">
        <v>68</v>
      </c>
      <c r="L41" s="118"/>
    </row>
    <row r="42" spans="1:12" s="108" customFormat="1" ht="12">
      <c r="A42" s="108" t="s">
        <v>99</v>
      </c>
      <c r="L42" s="118"/>
    </row>
    <row r="43" spans="1:12" s="108" customFormat="1" ht="12">
      <c r="A43" s="108" t="s">
        <v>69</v>
      </c>
      <c r="L43" s="118"/>
    </row>
    <row r="44" spans="1:12" s="108" customFormat="1" ht="12">
      <c r="A44" s="108" t="s">
        <v>70</v>
      </c>
      <c r="L44" s="118"/>
    </row>
    <row r="45" spans="1:12" s="108" customFormat="1" ht="12">
      <c r="A45" s="108" t="s">
        <v>71</v>
      </c>
      <c r="L45" s="118"/>
    </row>
    <row r="46" spans="1:14" s="108" customFormat="1" ht="12.75">
      <c r="A46" s="108" t="s">
        <v>72</v>
      </c>
      <c r="D46" s="106"/>
      <c r="E46" s="106"/>
      <c r="F46" s="106"/>
      <c r="G46" s="106"/>
      <c r="H46" s="106"/>
      <c r="I46" s="106"/>
      <c r="J46" s="106"/>
      <c r="K46" s="106"/>
      <c r="L46" s="106"/>
      <c r="M46" s="106"/>
      <c r="N46" s="106"/>
    </row>
    <row r="47" ht="3.75" customHeight="1"/>
    <row r="48" spans="1:12" ht="14.25">
      <c r="A48" s="122" t="s">
        <v>76</v>
      </c>
      <c r="B48" s="122"/>
      <c r="C48" s="122"/>
      <c r="D48" s="122"/>
      <c r="E48" s="122"/>
      <c r="F48" s="122"/>
      <c r="G48" s="122"/>
      <c r="H48" s="110"/>
      <c r="I48" s="110"/>
      <c r="J48" s="110"/>
      <c r="K48" s="110"/>
      <c r="L48" s="123"/>
    </row>
    <row r="49" spans="1:14" ht="3" customHeight="1">
      <c r="A49" s="122"/>
      <c r="B49" s="122"/>
      <c r="C49" s="122"/>
      <c r="D49" s="122"/>
      <c r="E49" s="122"/>
      <c r="F49" s="122"/>
      <c r="G49" s="122"/>
      <c r="H49" s="110"/>
      <c r="I49" s="110"/>
      <c r="J49" s="110"/>
      <c r="K49" s="110"/>
      <c r="L49" s="123"/>
      <c r="M49" s="124"/>
      <c r="N49" s="124"/>
    </row>
    <row r="50" spans="1:14" ht="14.25">
      <c r="A50" s="125" t="s">
        <v>47</v>
      </c>
      <c r="B50" s="141" t="s">
        <v>77</v>
      </c>
      <c r="C50" s="142"/>
      <c r="D50" s="143" t="s">
        <v>78</v>
      </c>
      <c r="E50" s="143"/>
      <c r="F50" s="143"/>
      <c r="G50" s="143"/>
      <c r="H50" s="143"/>
      <c r="I50" s="143"/>
      <c r="J50" s="143"/>
      <c r="K50" s="143"/>
      <c r="L50" s="143"/>
      <c r="M50" s="126"/>
      <c r="N50" s="124"/>
    </row>
    <row r="51" spans="1:14" ht="12.75">
      <c r="A51" s="127"/>
      <c r="B51" s="127"/>
      <c r="C51" s="127"/>
      <c r="D51" s="128" t="s">
        <v>102</v>
      </c>
      <c r="E51" s="128"/>
      <c r="G51" s="128" t="s">
        <v>103</v>
      </c>
      <c r="H51" s="128"/>
      <c r="I51" s="128" t="s">
        <v>107</v>
      </c>
      <c r="J51" s="107"/>
      <c r="K51" s="128" t="s">
        <v>114</v>
      </c>
      <c r="M51" s="129"/>
      <c r="N51" s="124"/>
    </row>
    <row r="52" spans="1:14" ht="12.75">
      <c r="A52" s="109" t="s">
        <v>27</v>
      </c>
      <c r="B52" s="130" t="s">
        <v>108</v>
      </c>
      <c r="C52" s="130"/>
      <c r="D52" s="131" t="s">
        <v>97</v>
      </c>
      <c r="E52" s="132"/>
      <c r="G52" s="131" t="s">
        <v>104</v>
      </c>
      <c r="H52" s="109"/>
      <c r="I52" s="131" t="s">
        <v>109</v>
      </c>
      <c r="J52" s="133"/>
      <c r="K52" s="131" t="s">
        <v>97</v>
      </c>
      <c r="N52" s="124"/>
    </row>
    <row r="53" spans="1:14" ht="12.75">
      <c r="A53" s="109" t="s">
        <v>11</v>
      </c>
      <c r="B53" s="130" t="s">
        <v>110</v>
      </c>
      <c r="C53" s="130"/>
      <c r="D53" s="131" t="s">
        <v>116</v>
      </c>
      <c r="E53" s="132"/>
      <c r="G53" s="131" t="s">
        <v>116</v>
      </c>
      <c r="I53" s="104" t="s">
        <v>117</v>
      </c>
      <c r="K53" s="104" t="s">
        <v>100</v>
      </c>
      <c r="L53" s="134"/>
      <c r="M53" s="124"/>
      <c r="N53" s="124"/>
    </row>
    <row r="54" spans="1:14" ht="12.75">
      <c r="A54" s="109" t="s">
        <v>12</v>
      </c>
      <c r="B54" s="130" t="s">
        <v>111</v>
      </c>
      <c r="C54" s="130"/>
      <c r="D54" s="132" t="s">
        <v>98</v>
      </c>
      <c r="E54" s="132"/>
      <c r="G54" s="132" t="s">
        <v>105</v>
      </c>
      <c r="H54" s="109"/>
      <c r="I54" s="109" t="s">
        <v>98</v>
      </c>
      <c r="J54" s="133"/>
      <c r="K54" s="109" t="s">
        <v>118</v>
      </c>
      <c r="M54" s="135"/>
      <c r="N54" s="124"/>
    </row>
    <row r="55" spans="1:14" ht="12.75">
      <c r="A55" s="109" t="s">
        <v>73</v>
      </c>
      <c r="B55" s="130" t="s">
        <v>112</v>
      </c>
      <c r="C55" s="130"/>
      <c r="D55" s="144" t="s">
        <v>16</v>
      </c>
      <c r="E55" s="145"/>
      <c r="F55" s="144" t="s">
        <v>16</v>
      </c>
      <c r="G55" s="144"/>
      <c r="I55" s="136" t="s">
        <v>16</v>
      </c>
      <c r="J55" s="136"/>
      <c r="K55" s="136" t="s">
        <v>16</v>
      </c>
      <c r="M55" s="135"/>
      <c r="N55" s="124"/>
    </row>
    <row r="56" spans="1:14" ht="2.25" customHeight="1">
      <c r="A56" s="137"/>
      <c r="B56" s="138"/>
      <c r="C56" s="138"/>
      <c r="D56" s="138"/>
      <c r="E56" s="138"/>
      <c r="F56" s="138"/>
      <c r="G56" s="138"/>
      <c r="H56" s="115"/>
      <c r="I56" s="115"/>
      <c r="J56" s="115"/>
      <c r="K56" s="115"/>
      <c r="L56" s="139"/>
      <c r="M56" s="124"/>
      <c r="N56" s="124"/>
    </row>
    <row r="57" ht="12.75" customHeight="1">
      <c r="A57" s="108" t="s">
        <v>91</v>
      </c>
    </row>
    <row r="58" ht="12.75">
      <c r="A58" s="108" t="s">
        <v>74</v>
      </c>
    </row>
    <row r="59" ht="12.75">
      <c r="A59" s="108" t="s">
        <v>113</v>
      </c>
    </row>
    <row r="60" ht="12.75" customHeight="1">
      <c r="A60" s="108" t="s">
        <v>75</v>
      </c>
    </row>
    <row r="61" ht="5.25" customHeight="1"/>
  </sheetData>
  <sheetProtection/>
  <mergeCells count="26">
    <mergeCell ref="D36:E36"/>
    <mergeCell ref="F36:G36"/>
    <mergeCell ref="H36:I36"/>
    <mergeCell ref="B50:C50"/>
    <mergeCell ref="D50:L50"/>
    <mergeCell ref="D55:E55"/>
    <mergeCell ref="F55:G55"/>
    <mergeCell ref="D34:E34"/>
    <mergeCell ref="F34:G34"/>
    <mergeCell ref="H34:I34"/>
    <mergeCell ref="D35:E35"/>
    <mergeCell ref="F35:G35"/>
    <mergeCell ref="H35:I35"/>
    <mergeCell ref="J30:K30"/>
    <mergeCell ref="D32:E32"/>
    <mergeCell ref="F32:G32"/>
    <mergeCell ref="H32:I32"/>
    <mergeCell ref="D33:E33"/>
    <mergeCell ref="F33:G33"/>
    <mergeCell ref="H33:I33"/>
    <mergeCell ref="D28:E28"/>
    <mergeCell ref="F28:G28"/>
    <mergeCell ref="H28:I28"/>
    <mergeCell ref="F29:G29"/>
    <mergeCell ref="B30:C30"/>
    <mergeCell ref="D30:E30"/>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&amp;C34</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AC51"/>
  <sheetViews>
    <sheetView showGridLines="0" zoomScalePageLayoutView="0" workbookViewId="0" topLeftCell="A1">
      <pane xSplit="3" ySplit="3" topLeftCell="T11" activePane="bottomRight" state="frozen"/>
      <selection pane="topLeft" activeCell="A1" sqref="A1"/>
      <selection pane="topRight" activeCell="D1" sqref="D1"/>
      <selection pane="bottomLeft" activeCell="A4" sqref="A4"/>
      <selection pane="bottomRight" activeCell="AE32" sqref="AE32"/>
    </sheetView>
  </sheetViews>
  <sheetFormatPr defaultColWidth="9.140625" defaultRowHeight="12.75"/>
  <cols>
    <col min="1" max="1" width="10.421875" style="3" customWidth="1"/>
    <col min="2" max="2" width="4.28125" style="11" customWidth="1"/>
    <col min="3" max="3" width="14.28125" style="3" customWidth="1"/>
    <col min="4" max="14" width="6.57421875" style="3" customWidth="1"/>
    <col min="15" max="20" width="6.57421875" style="0" customWidth="1"/>
    <col min="21" max="21" width="6.7109375" style="0" customWidth="1"/>
    <col min="22" max="22" width="7.140625" style="62" customWidth="1"/>
    <col min="23" max="23" width="7.140625" style="0" customWidth="1"/>
    <col min="24" max="25" width="7.140625" style="81" customWidth="1"/>
    <col min="26" max="26" width="8.8515625" style="102" customWidth="1"/>
    <col min="27" max="27" width="9.140625" style="102" customWidth="1"/>
    <col min="28" max="29" width="9.140625" style="91" customWidth="1"/>
  </cols>
  <sheetData>
    <row r="1" spans="1:29" s="4" customFormat="1" ht="21" customHeight="1">
      <c r="A1" s="1" t="s">
        <v>36</v>
      </c>
      <c r="B1" s="2"/>
      <c r="C1" s="3"/>
      <c r="D1" s="3"/>
      <c r="E1" s="3"/>
      <c r="F1" s="3"/>
      <c r="G1" s="3"/>
      <c r="H1" s="3"/>
      <c r="I1" s="3"/>
      <c r="J1" s="3"/>
      <c r="K1" s="3"/>
      <c r="L1" s="3"/>
      <c r="M1" s="3"/>
      <c r="N1" s="19"/>
      <c r="O1" s="56"/>
      <c r="P1" s="56"/>
      <c r="Q1" s="56"/>
      <c r="R1" s="56"/>
      <c r="S1" s="56"/>
      <c r="T1" s="56"/>
      <c r="U1" s="56"/>
      <c r="V1" s="71"/>
      <c r="X1" s="80"/>
      <c r="Y1" s="80"/>
      <c r="Z1" s="101"/>
      <c r="AA1" s="101"/>
      <c r="AB1" s="92"/>
      <c r="AC1" s="92"/>
    </row>
    <row r="2" spans="1:29" s="4" customFormat="1" ht="15.75" customHeight="1" thickBot="1">
      <c r="A2" s="5" t="s">
        <v>0</v>
      </c>
      <c r="B2" s="6"/>
      <c r="C2" s="7"/>
      <c r="D2" s="7"/>
      <c r="E2" s="7"/>
      <c r="F2" s="7"/>
      <c r="G2" s="7"/>
      <c r="H2" s="7"/>
      <c r="I2" s="7"/>
      <c r="J2" s="7"/>
      <c r="K2" s="7"/>
      <c r="L2" s="7"/>
      <c r="M2" s="7"/>
      <c r="N2" s="6"/>
      <c r="O2" s="6"/>
      <c r="P2" s="6"/>
      <c r="Q2" s="6"/>
      <c r="R2" s="6"/>
      <c r="S2" s="6"/>
      <c r="T2" s="6"/>
      <c r="U2" s="6"/>
      <c r="V2" s="20"/>
      <c r="W2" s="20"/>
      <c r="X2" s="20"/>
      <c r="Y2" s="20" t="s">
        <v>1</v>
      </c>
      <c r="Z2" s="102"/>
      <c r="AA2" s="101"/>
      <c r="AB2" s="92"/>
      <c r="AC2" s="92"/>
    </row>
    <row r="3" spans="1:25" ht="12" customHeight="1" thickTop="1">
      <c r="A3" s="8"/>
      <c r="B3" s="9"/>
      <c r="C3" s="8" t="s">
        <v>2</v>
      </c>
      <c r="D3" s="8">
        <v>1990</v>
      </c>
      <c r="E3" s="8">
        <v>1991</v>
      </c>
      <c r="F3" s="8">
        <v>1992</v>
      </c>
      <c r="G3" s="8">
        <v>1993</v>
      </c>
      <c r="H3" s="8">
        <v>1994</v>
      </c>
      <c r="I3" s="8">
        <v>1995</v>
      </c>
      <c r="J3" s="8">
        <v>1996</v>
      </c>
      <c r="K3" s="8">
        <v>1997</v>
      </c>
      <c r="L3" s="8">
        <v>1998</v>
      </c>
      <c r="M3" s="8">
        <v>1999</v>
      </c>
      <c r="N3" s="8">
        <v>2000</v>
      </c>
      <c r="O3" s="34">
        <v>2001</v>
      </c>
      <c r="P3" s="34">
        <v>2002</v>
      </c>
      <c r="Q3" s="34">
        <v>2003</v>
      </c>
      <c r="R3" s="34">
        <v>2004</v>
      </c>
      <c r="S3" s="34">
        <v>2005</v>
      </c>
      <c r="T3" s="34">
        <v>2006</v>
      </c>
      <c r="U3" s="34">
        <v>2007</v>
      </c>
      <c r="V3" s="34">
        <v>2008</v>
      </c>
      <c r="W3" s="34">
        <v>2009</v>
      </c>
      <c r="X3" s="34">
        <v>2010</v>
      </c>
      <c r="Y3" s="34">
        <v>2011</v>
      </c>
    </row>
    <row r="4" spans="1:25" ht="12" customHeight="1">
      <c r="A4" s="10" t="s">
        <v>18</v>
      </c>
      <c r="C4" s="3" t="s">
        <v>3</v>
      </c>
      <c r="D4" s="3">
        <v>0.868</v>
      </c>
      <c r="E4" s="3">
        <v>0.862</v>
      </c>
      <c r="F4" s="12">
        <v>0.905</v>
      </c>
      <c r="G4" s="12">
        <v>0.904</v>
      </c>
      <c r="H4" s="12">
        <v>0.842</v>
      </c>
      <c r="I4" s="12">
        <v>0.796</v>
      </c>
      <c r="J4" s="12">
        <v>0.763</v>
      </c>
      <c r="K4" s="12">
        <v>0.752</v>
      </c>
      <c r="L4" s="12">
        <v>0.776</v>
      </c>
      <c r="M4" s="12">
        <v>0.778</v>
      </c>
      <c r="N4" s="17">
        <v>0.763</v>
      </c>
      <c r="O4" s="37">
        <v>0.774797014925373</v>
      </c>
      <c r="P4" s="37">
        <v>0.781</v>
      </c>
      <c r="Q4" s="26">
        <v>0.746</v>
      </c>
      <c r="R4" s="26">
        <v>0.821</v>
      </c>
      <c r="S4" s="26">
        <v>0.953</v>
      </c>
      <c r="T4" s="26">
        <v>1.006</v>
      </c>
      <c r="U4" s="26">
        <v>1.052</v>
      </c>
      <c r="V4" s="37">
        <v>1.26531368488151</v>
      </c>
      <c r="W4" s="37">
        <v>1.56462004784285</v>
      </c>
      <c r="X4" s="17" t="s">
        <v>16</v>
      </c>
      <c r="Y4" s="17" t="s">
        <v>16</v>
      </c>
    </row>
    <row r="5" spans="3:25" ht="12" customHeight="1">
      <c r="C5" s="3" t="s">
        <v>4</v>
      </c>
      <c r="D5" s="3">
        <v>0.713</v>
      </c>
      <c r="E5" s="3">
        <v>0.72</v>
      </c>
      <c r="F5" s="12">
        <v>0.743</v>
      </c>
      <c r="G5" s="12">
        <v>0.753</v>
      </c>
      <c r="H5" s="12">
        <v>0.738</v>
      </c>
      <c r="I5" s="12">
        <v>0.686</v>
      </c>
      <c r="J5" s="12">
        <v>0.657</v>
      </c>
      <c r="K5" s="12">
        <v>0.593</v>
      </c>
      <c r="L5" s="12">
        <v>0.616</v>
      </c>
      <c r="M5" s="12">
        <v>0.609</v>
      </c>
      <c r="N5" s="17">
        <v>0.598</v>
      </c>
      <c r="O5" s="37">
        <v>0.6068164179104477</v>
      </c>
      <c r="P5" s="37">
        <v>0.614</v>
      </c>
      <c r="Q5" s="26">
        <v>0.625159041142979</v>
      </c>
      <c r="R5" s="26">
        <v>0.701</v>
      </c>
      <c r="S5" s="26">
        <v>0.833</v>
      </c>
      <c r="T5" s="26">
        <v>0.824</v>
      </c>
      <c r="U5" s="26">
        <v>0.808</v>
      </c>
      <c r="V5" s="37">
        <v>0.949675738037557</v>
      </c>
      <c r="W5" s="37">
        <v>1.07844228113394</v>
      </c>
      <c r="X5" s="17" t="s">
        <v>16</v>
      </c>
      <c r="Y5" s="17" t="s">
        <v>16</v>
      </c>
    </row>
    <row r="6" spans="3:25" ht="12" customHeight="1">
      <c r="C6" s="3" t="s">
        <v>5</v>
      </c>
      <c r="D6" s="3">
        <v>0.551</v>
      </c>
      <c r="E6" s="3">
        <v>0.541</v>
      </c>
      <c r="F6" s="12">
        <v>0.544</v>
      </c>
      <c r="G6" s="12">
        <v>0.501</v>
      </c>
      <c r="H6" s="12">
        <v>0.498</v>
      </c>
      <c r="I6" s="12">
        <v>0.468</v>
      </c>
      <c r="J6" s="12">
        <v>0.444</v>
      </c>
      <c r="K6" s="12">
        <v>0.441</v>
      </c>
      <c r="L6" s="12">
        <v>0.449</v>
      </c>
      <c r="M6" s="12">
        <v>0.442</v>
      </c>
      <c r="N6" s="17">
        <v>0.444</v>
      </c>
      <c r="O6" s="37">
        <v>0.456820895522388</v>
      </c>
      <c r="P6" s="37">
        <v>0.47</v>
      </c>
      <c r="Q6" s="26">
        <v>0.42095116315113</v>
      </c>
      <c r="R6" s="26">
        <v>0.468</v>
      </c>
      <c r="S6" s="26">
        <v>0.549</v>
      </c>
      <c r="T6" s="26">
        <v>0.52</v>
      </c>
      <c r="U6" s="26">
        <v>0.628</v>
      </c>
      <c r="V6" s="37">
        <v>0.816100022696506</v>
      </c>
      <c r="W6" s="37">
        <v>0.746235424878128</v>
      </c>
      <c r="X6" s="17">
        <v>0.856</v>
      </c>
      <c r="Y6" s="17">
        <v>0.943</v>
      </c>
    </row>
    <row r="7" spans="1:27" ht="12" customHeight="1">
      <c r="A7" s="10"/>
      <c r="B7" s="2" t="s">
        <v>6</v>
      </c>
      <c r="C7" s="10" t="s">
        <v>7</v>
      </c>
      <c r="D7" s="3">
        <v>0.578</v>
      </c>
      <c r="E7" s="3">
        <v>0.569</v>
      </c>
      <c r="F7" s="12">
        <v>0.576</v>
      </c>
      <c r="G7" s="12">
        <v>0.541</v>
      </c>
      <c r="H7" s="12">
        <v>0.535</v>
      </c>
      <c r="I7" s="12">
        <v>0.502</v>
      </c>
      <c r="J7" s="12">
        <v>0.477</v>
      </c>
      <c r="K7" s="12">
        <v>0.466</v>
      </c>
      <c r="L7" s="12">
        <v>0.477</v>
      </c>
      <c r="M7" s="12">
        <v>0.469</v>
      </c>
      <c r="N7" s="17">
        <v>0.47</v>
      </c>
      <c r="O7" s="26">
        <v>0.482</v>
      </c>
      <c r="P7" s="26">
        <v>0.494</v>
      </c>
      <c r="Q7" s="26">
        <v>0.453290144552739</v>
      </c>
      <c r="R7" s="26">
        <v>0.505</v>
      </c>
      <c r="S7" s="26">
        <v>0.593</v>
      </c>
      <c r="T7" s="26">
        <v>0.567</v>
      </c>
      <c r="U7" s="26">
        <v>0.659</v>
      </c>
      <c r="V7" s="37">
        <v>0.8579803815647168</v>
      </c>
      <c r="W7" s="37">
        <v>0.80476912304656</v>
      </c>
      <c r="X7" s="37">
        <v>0.933</v>
      </c>
      <c r="Y7" s="37">
        <v>1.036</v>
      </c>
      <c r="Z7" s="103">
        <f>(Y7-T7)/T7</f>
        <v>0.8271604938271607</v>
      </c>
      <c r="AA7" s="103">
        <f>(Y7-X7)/X7</f>
        <v>0.11039657020364413</v>
      </c>
    </row>
    <row r="8" spans="3:25" ht="12" customHeight="1">
      <c r="C8" s="3" t="s">
        <v>19</v>
      </c>
      <c r="D8" s="3">
        <v>0.544</v>
      </c>
      <c r="E8" s="3">
        <v>0.544</v>
      </c>
      <c r="F8" s="12">
        <v>0.559</v>
      </c>
      <c r="G8" s="12">
        <v>0.564</v>
      </c>
      <c r="H8" s="12">
        <v>0.526</v>
      </c>
      <c r="I8" s="12">
        <v>0.535</v>
      </c>
      <c r="J8" s="12">
        <v>0.519</v>
      </c>
      <c r="K8" s="12">
        <v>0.514</v>
      </c>
      <c r="L8" s="12">
        <v>0.521</v>
      </c>
      <c r="M8" s="12">
        <v>0.545</v>
      </c>
      <c r="N8" s="17">
        <v>0.541</v>
      </c>
      <c r="O8" s="37">
        <v>0.545</v>
      </c>
      <c r="P8" s="37">
        <v>0.536</v>
      </c>
      <c r="Q8" s="26">
        <v>0.515</v>
      </c>
      <c r="R8" s="26">
        <v>0.477</v>
      </c>
      <c r="S8" s="17" t="s">
        <v>16</v>
      </c>
      <c r="T8" s="17" t="s">
        <v>16</v>
      </c>
      <c r="U8" s="17" t="s">
        <v>16</v>
      </c>
      <c r="V8" s="17" t="s">
        <v>16</v>
      </c>
      <c r="W8" s="17" t="s">
        <v>16</v>
      </c>
      <c r="X8" s="17" t="s">
        <v>16</v>
      </c>
      <c r="Y8" s="17" t="s">
        <v>16</v>
      </c>
    </row>
    <row r="9" spans="3:25" ht="12" customHeight="1">
      <c r="C9" s="3" t="s">
        <v>20</v>
      </c>
      <c r="D9" s="3">
        <v>0.815</v>
      </c>
      <c r="E9" s="3">
        <v>0.812</v>
      </c>
      <c r="F9" s="12">
        <v>0.847</v>
      </c>
      <c r="G9" s="12">
        <v>0.857</v>
      </c>
      <c r="H9" s="12">
        <v>0.791</v>
      </c>
      <c r="I9" s="12">
        <v>0.69</v>
      </c>
      <c r="J9" s="12">
        <v>0.667</v>
      </c>
      <c r="K9" s="12">
        <v>0.656</v>
      </c>
      <c r="L9" s="12">
        <v>0.687</v>
      </c>
      <c r="M9" s="12">
        <v>0.689</v>
      </c>
      <c r="N9" s="17">
        <v>0.674</v>
      </c>
      <c r="O9" s="37">
        <v>0.682</v>
      </c>
      <c r="P9" s="37">
        <v>0.704</v>
      </c>
      <c r="Q9" s="26">
        <v>0.705</v>
      </c>
      <c r="R9" s="26">
        <v>0.765</v>
      </c>
      <c r="S9" s="26">
        <v>0.886</v>
      </c>
      <c r="T9" s="26">
        <v>0.997</v>
      </c>
      <c r="U9" s="26">
        <v>0.988</v>
      </c>
      <c r="V9" s="17">
        <v>1.076</v>
      </c>
      <c r="W9" s="37">
        <v>1.379</v>
      </c>
      <c r="X9" s="17" t="s">
        <v>16</v>
      </c>
      <c r="Y9" s="17" t="s">
        <v>16</v>
      </c>
    </row>
    <row r="10" spans="1:25" ht="12" customHeight="1">
      <c r="A10" s="8"/>
      <c r="B10" s="9"/>
      <c r="C10" s="8" t="s">
        <v>21</v>
      </c>
      <c r="D10" s="8">
        <v>0.915</v>
      </c>
      <c r="E10" s="8">
        <v>0.931</v>
      </c>
      <c r="F10" s="13">
        <v>0.99</v>
      </c>
      <c r="G10" s="13">
        <v>0.992</v>
      </c>
      <c r="H10" s="13">
        <v>0.967</v>
      </c>
      <c r="I10" s="13">
        <v>0.954</v>
      </c>
      <c r="J10" s="13">
        <v>0.943</v>
      </c>
      <c r="K10" s="13">
        <v>0.838</v>
      </c>
      <c r="L10" s="13">
        <v>0.916</v>
      </c>
      <c r="M10" s="13">
        <v>0.971</v>
      </c>
      <c r="N10" s="21">
        <v>0.982</v>
      </c>
      <c r="O10" s="38">
        <v>1.152</v>
      </c>
      <c r="P10" s="38">
        <v>0.884</v>
      </c>
      <c r="Q10" s="27">
        <v>0.847</v>
      </c>
      <c r="R10" s="27">
        <v>0.974</v>
      </c>
      <c r="S10" s="21" t="s">
        <v>16</v>
      </c>
      <c r="T10" s="21" t="s">
        <v>16</v>
      </c>
      <c r="U10" s="21" t="s">
        <v>16</v>
      </c>
      <c r="V10" s="21" t="s">
        <v>16</v>
      </c>
      <c r="W10" s="21" t="s">
        <v>16</v>
      </c>
      <c r="X10" s="21" t="s">
        <v>16</v>
      </c>
      <c r="Y10" s="21" t="s">
        <v>16</v>
      </c>
    </row>
    <row r="11" spans="1:25" ht="12" customHeight="1">
      <c r="A11" s="10" t="s">
        <v>22</v>
      </c>
      <c r="C11" s="3" t="s">
        <v>3</v>
      </c>
      <c r="D11" s="3">
        <v>0.726</v>
      </c>
      <c r="E11" s="3">
        <v>0.622</v>
      </c>
      <c r="F11" s="12">
        <v>0.577</v>
      </c>
      <c r="G11" s="12">
        <v>0.654</v>
      </c>
      <c r="H11" s="12">
        <v>0.665</v>
      </c>
      <c r="I11" s="12">
        <v>0.799</v>
      </c>
      <c r="J11" s="12">
        <v>0.882</v>
      </c>
      <c r="K11" s="12">
        <v>0.846</v>
      </c>
      <c r="L11" s="12">
        <v>0.735</v>
      </c>
      <c r="M11" s="12">
        <v>0.8</v>
      </c>
      <c r="N11" s="17">
        <v>1.19</v>
      </c>
      <c r="O11" s="26">
        <v>1.167</v>
      </c>
      <c r="P11" s="26">
        <v>1.253</v>
      </c>
      <c r="Q11" s="26">
        <v>1.407</v>
      </c>
      <c r="R11" s="26">
        <v>1.408</v>
      </c>
      <c r="S11" s="26">
        <v>1.989</v>
      </c>
      <c r="T11" s="26">
        <v>2.501</v>
      </c>
      <c r="U11" s="26">
        <v>2.525</v>
      </c>
      <c r="V11" s="37">
        <v>4.05931034645494</v>
      </c>
      <c r="W11" s="37">
        <v>3.546</v>
      </c>
      <c r="X11" s="37">
        <v>4.26</v>
      </c>
      <c r="Y11" s="37">
        <v>5.257</v>
      </c>
    </row>
    <row r="12" spans="3:25" ht="12" customHeight="1">
      <c r="C12" s="3" t="s">
        <v>4</v>
      </c>
      <c r="D12" s="3">
        <v>0.661</v>
      </c>
      <c r="E12" s="3">
        <v>0.583</v>
      </c>
      <c r="F12" s="12">
        <v>0.556</v>
      </c>
      <c r="G12" s="12">
        <v>0.579</v>
      </c>
      <c r="H12" s="12">
        <v>0.642</v>
      </c>
      <c r="I12" s="12">
        <v>0.766</v>
      </c>
      <c r="J12" s="12">
        <v>0.833</v>
      </c>
      <c r="K12" s="12">
        <v>0.792</v>
      </c>
      <c r="L12" s="12">
        <v>0.688</v>
      </c>
      <c r="M12" s="12">
        <v>0.77</v>
      </c>
      <c r="N12" s="17">
        <v>1.09</v>
      </c>
      <c r="O12" s="26">
        <v>1.122</v>
      </c>
      <c r="P12" s="26">
        <v>1.15</v>
      </c>
      <c r="Q12" s="26">
        <v>1.315</v>
      </c>
      <c r="R12" s="26">
        <v>1.322</v>
      </c>
      <c r="S12" s="26">
        <v>1.812</v>
      </c>
      <c r="T12" s="26">
        <v>2.147</v>
      </c>
      <c r="U12" s="26">
        <v>2.312</v>
      </c>
      <c r="V12" s="37">
        <v>3.57901043514055</v>
      </c>
      <c r="W12" s="37">
        <v>3.182</v>
      </c>
      <c r="X12" s="37">
        <v>3.875</v>
      </c>
      <c r="Y12" s="37">
        <v>4.517</v>
      </c>
    </row>
    <row r="13" spans="3:25" ht="12" customHeight="1">
      <c r="C13" s="3" t="s">
        <v>5</v>
      </c>
      <c r="D13" s="3">
        <v>0.604</v>
      </c>
      <c r="E13" s="3">
        <v>0.534</v>
      </c>
      <c r="F13" s="12">
        <v>0.521</v>
      </c>
      <c r="G13" s="12">
        <v>0.558</v>
      </c>
      <c r="H13" s="12">
        <v>0.605</v>
      </c>
      <c r="I13" s="12">
        <v>0.689</v>
      </c>
      <c r="J13" s="12">
        <v>0.77</v>
      </c>
      <c r="K13" s="12">
        <v>0.719</v>
      </c>
      <c r="L13" s="12">
        <v>0.576</v>
      </c>
      <c r="M13" s="12">
        <v>0.69</v>
      </c>
      <c r="N13" s="17">
        <v>1.02</v>
      </c>
      <c r="O13" s="26">
        <v>0.963</v>
      </c>
      <c r="P13" s="26">
        <v>1.077</v>
      </c>
      <c r="Q13" s="26">
        <v>1.228</v>
      </c>
      <c r="R13" s="26">
        <v>1.242</v>
      </c>
      <c r="S13" s="26">
        <v>1.584</v>
      </c>
      <c r="T13" s="26">
        <v>2.139</v>
      </c>
      <c r="U13" s="26">
        <v>2.171</v>
      </c>
      <c r="V13" s="37">
        <v>2.924</v>
      </c>
      <c r="W13" s="37">
        <v>3.164</v>
      </c>
      <c r="X13" s="37">
        <v>3.94606377446337</v>
      </c>
      <c r="Y13" s="37">
        <v>4.889</v>
      </c>
    </row>
    <row r="14" spans="2:25" ht="12" customHeight="1">
      <c r="B14" s="11" t="s">
        <v>8</v>
      </c>
      <c r="C14" s="3" t="s">
        <v>9</v>
      </c>
      <c r="D14" s="3">
        <v>0.585</v>
      </c>
      <c r="E14" s="3">
        <v>0.557</v>
      </c>
      <c r="F14" s="12">
        <v>0.534</v>
      </c>
      <c r="G14" s="12">
        <v>0.554</v>
      </c>
      <c r="H14" s="12">
        <v>0.591</v>
      </c>
      <c r="I14" s="12">
        <v>0.66</v>
      </c>
      <c r="J14" s="12">
        <v>0.751</v>
      </c>
      <c r="K14" s="12">
        <v>0.705</v>
      </c>
      <c r="L14" s="12">
        <v>0.538</v>
      </c>
      <c r="M14" s="12">
        <v>0.65</v>
      </c>
      <c r="N14" s="17">
        <v>1</v>
      </c>
      <c r="O14" s="26">
        <v>0.942</v>
      </c>
      <c r="P14" s="26">
        <v>0.991</v>
      </c>
      <c r="Q14" s="26">
        <v>1.20258262565949</v>
      </c>
      <c r="R14" s="26">
        <v>1.234</v>
      </c>
      <c r="S14" s="26">
        <v>1.534</v>
      </c>
      <c r="T14" s="26">
        <v>2.141</v>
      </c>
      <c r="U14" s="26">
        <v>2.1</v>
      </c>
      <c r="V14" s="17" t="s">
        <v>16</v>
      </c>
      <c r="W14" s="17" t="s">
        <v>16</v>
      </c>
      <c r="X14" s="17" t="s">
        <v>16</v>
      </c>
      <c r="Y14" s="17" t="s">
        <v>16</v>
      </c>
    </row>
    <row r="15" spans="3:25" ht="12" customHeight="1">
      <c r="C15" s="3" t="s">
        <v>10</v>
      </c>
      <c r="D15" s="3">
        <v>0.638</v>
      </c>
      <c r="E15" s="3">
        <v>0.521</v>
      </c>
      <c r="F15" s="12">
        <v>0.515</v>
      </c>
      <c r="G15" s="12">
        <v>0.564</v>
      </c>
      <c r="H15" s="12">
        <v>0.629</v>
      </c>
      <c r="I15" s="12">
        <v>0.742</v>
      </c>
      <c r="J15" s="12">
        <v>0.805</v>
      </c>
      <c r="K15" s="12">
        <v>0.745</v>
      </c>
      <c r="L15" s="12">
        <v>0.644</v>
      </c>
      <c r="M15" s="12">
        <v>0.76</v>
      </c>
      <c r="N15" s="17">
        <v>1.03</v>
      </c>
      <c r="O15" s="26">
        <v>1.001</v>
      </c>
      <c r="P15" s="26">
        <v>1.022</v>
      </c>
      <c r="Q15" s="26">
        <v>1.275</v>
      </c>
      <c r="R15" s="26">
        <v>1.256</v>
      </c>
      <c r="S15" s="26">
        <v>1.676</v>
      </c>
      <c r="T15" s="26">
        <v>2.135</v>
      </c>
      <c r="U15" s="26">
        <v>2.301</v>
      </c>
      <c r="V15" s="17" t="s">
        <v>16</v>
      </c>
      <c r="W15" s="17" t="s">
        <v>16</v>
      </c>
      <c r="X15" s="17" t="s">
        <v>16</v>
      </c>
      <c r="Y15" s="17" t="s">
        <v>16</v>
      </c>
    </row>
    <row r="16" spans="1:27" ht="12" customHeight="1">
      <c r="A16" s="10"/>
      <c r="B16" s="2" t="s">
        <v>6</v>
      </c>
      <c r="C16" s="10" t="s">
        <v>7</v>
      </c>
      <c r="D16" s="3">
        <v>0.64</v>
      </c>
      <c r="E16" s="3">
        <v>0.562</v>
      </c>
      <c r="F16" s="12">
        <v>0.541</v>
      </c>
      <c r="G16" s="12">
        <v>0.578</v>
      </c>
      <c r="H16" s="12">
        <v>0.626</v>
      </c>
      <c r="I16" s="12">
        <v>0.731</v>
      </c>
      <c r="J16" s="12">
        <v>0.807</v>
      </c>
      <c r="K16" s="12">
        <v>0.761</v>
      </c>
      <c r="L16" s="12">
        <v>0.636</v>
      </c>
      <c r="M16" s="12">
        <v>0.74</v>
      </c>
      <c r="N16" s="17">
        <v>1.07</v>
      </c>
      <c r="O16" s="26">
        <v>1.045</v>
      </c>
      <c r="P16" s="26">
        <v>1.097</v>
      </c>
      <c r="Q16" s="26">
        <v>1.282</v>
      </c>
      <c r="R16" s="26">
        <v>1.292</v>
      </c>
      <c r="S16" s="26">
        <v>1.717</v>
      </c>
      <c r="T16" s="26">
        <v>2.189</v>
      </c>
      <c r="U16" s="26">
        <v>2.266</v>
      </c>
      <c r="V16" s="37">
        <v>3.301</v>
      </c>
      <c r="W16" s="37">
        <v>3.221</v>
      </c>
      <c r="X16" s="37">
        <v>3.962</v>
      </c>
      <c r="Y16" s="37">
        <v>4.807</v>
      </c>
      <c r="Z16" s="103">
        <f>(Y16-T16)/T16</f>
        <v>1.1959798994974875</v>
      </c>
      <c r="AA16" s="103">
        <f>(Y16-X16)/X16</f>
        <v>0.21327612317011616</v>
      </c>
    </row>
    <row r="17" spans="3:25" ht="12" customHeight="1">
      <c r="C17" s="3" t="s">
        <v>19</v>
      </c>
      <c r="D17" s="3">
        <v>0.533</v>
      </c>
      <c r="E17" s="3">
        <v>0.507</v>
      </c>
      <c r="F17" s="12">
        <v>0.506</v>
      </c>
      <c r="G17" s="12">
        <v>0.524</v>
      </c>
      <c r="H17" s="12">
        <v>0.574</v>
      </c>
      <c r="I17" s="12">
        <v>0.69</v>
      </c>
      <c r="J17" s="12">
        <v>0.754</v>
      </c>
      <c r="K17" s="12">
        <v>0.692</v>
      </c>
      <c r="L17" s="12">
        <v>0.604</v>
      </c>
      <c r="M17" s="12">
        <v>0.634</v>
      </c>
      <c r="N17" s="17">
        <v>0.85</v>
      </c>
      <c r="O17" s="26">
        <v>0.92</v>
      </c>
      <c r="P17" s="26">
        <v>0.999</v>
      </c>
      <c r="Q17" s="26">
        <v>1.199</v>
      </c>
      <c r="R17" s="26">
        <v>1.169</v>
      </c>
      <c r="S17" s="17" t="s">
        <v>16</v>
      </c>
      <c r="T17" s="17" t="s">
        <v>16</v>
      </c>
      <c r="U17" s="17" t="s">
        <v>16</v>
      </c>
      <c r="V17" s="17" t="s">
        <v>16</v>
      </c>
      <c r="W17" s="17" t="s">
        <v>16</v>
      </c>
      <c r="X17" s="17" t="s">
        <v>16</v>
      </c>
      <c r="Y17" s="17" t="s">
        <v>16</v>
      </c>
    </row>
    <row r="18" spans="3:25" ht="12" customHeight="1">
      <c r="C18" s="3" t="s">
        <v>20</v>
      </c>
      <c r="D18" s="3">
        <v>0.678</v>
      </c>
      <c r="E18" s="3">
        <v>0.587</v>
      </c>
      <c r="F18" s="12">
        <v>0.561</v>
      </c>
      <c r="G18" s="12">
        <v>0.597</v>
      </c>
      <c r="H18" s="12">
        <v>0.653</v>
      </c>
      <c r="I18" s="12">
        <v>0.785</v>
      </c>
      <c r="J18" s="12">
        <v>0.859</v>
      </c>
      <c r="K18" s="12">
        <v>0.803</v>
      </c>
      <c r="L18" s="12">
        <v>0.716</v>
      </c>
      <c r="M18" s="12">
        <v>0.79</v>
      </c>
      <c r="N18" s="17">
        <v>1.144</v>
      </c>
      <c r="O18" s="26">
        <v>1.143</v>
      </c>
      <c r="P18" s="26">
        <v>1.244</v>
      </c>
      <c r="Q18" s="26">
        <v>1.381</v>
      </c>
      <c r="R18" s="26">
        <v>1.412</v>
      </c>
      <c r="S18" s="26">
        <v>2.046</v>
      </c>
      <c r="T18" s="26">
        <v>2.534</v>
      </c>
      <c r="U18" s="26">
        <v>2.46</v>
      </c>
      <c r="V18" s="17">
        <v>4.136</v>
      </c>
      <c r="W18" s="17">
        <v>3.256</v>
      </c>
      <c r="X18" s="17">
        <v>4.049</v>
      </c>
      <c r="Y18" s="17">
        <v>4.964</v>
      </c>
    </row>
    <row r="19" spans="1:25" ht="12" customHeight="1">
      <c r="A19" s="8"/>
      <c r="B19" s="9"/>
      <c r="C19" s="8" t="s">
        <v>21</v>
      </c>
      <c r="D19" s="8">
        <v>0.845</v>
      </c>
      <c r="E19" s="8">
        <v>0.764</v>
      </c>
      <c r="F19" s="13">
        <v>0.719</v>
      </c>
      <c r="G19" s="13">
        <v>0.729</v>
      </c>
      <c r="H19" s="13">
        <v>0.764</v>
      </c>
      <c r="I19" s="13">
        <v>0.895</v>
      </c>
      <c r="J19" s="13">
        <v>1.023</v>
      </c>
      <c r="K19" s="13">
        <v>0.957</v>
      </c>
      <c r="L19" s="13">
        <v>0.926</v>
      </c>
      <c r="M19" s="13">
        <v>1.059</v>
      </c>
      <c r="N19" s="21">
        <v>1.467</v>
      </c>
      <c r="O19" s="27">
        <v>1.502</v>
      </c>
      <c r="P19" s="27">
        <v>1.469</v>
      </c>
      <c r="Q19" s="27">
        <v>1.71</v>
      </c>
      <c r="R19" s="27">
        <v>1.609</v>
      </c>
      <c r="S19" s="21" t="s">
        <v>16</v>
      </c>
      <c r="T19" s="21" t="s">
        <v>16</v>
      </c>
      <c r="U19" s="21" t="s">
        <v>16</v>
      </c>
      <c r="V19" s="21" t="s">
        <v>16</v>
      </c>
      <c r="W19" s="21" t="s">
        <v>16</v>
      </c>
      <c r="X19" s="21" t="s">
        <v>16</v>
      </c>
      <c r="Y19" s="21" t="s">
        <v>16</v>
      </c>
    </row>
    <row r="20" spans="1:25" ht="12" customHeight="1">
      <c r="A20" s="10" t="s">
        <v>23</v>
      </c>
      <c r="C20" s="3" t="s">
        <v>3</v>
      </c>
      <c r="D20" s="3">
        <v>1.354</v>
      </c>
      <c r="E20" s="3">
        <v>1.343</v>
      </c>
      <c r="F20" s="12">
        <v>1.176</v>
      </c>
      <c r="G20" s="12">
        <v>1.252</v>
      </c>
      <c r="H20" s="12">
        <v>1.219</v>
      </c>
      <c r="I20" s="12">
        <v>1.213</v>
      </c>
      <c r="J20" s="12">
        <v>1.359</v>
      </c>
      <c r="K20" s="12">
        <v>1.385</v>
      </c>
      <c r="L20" s="12">
        <v>1.206</v>
      </c>
      <c r="M20" s="12">
        <v>1.211</v>
      </c>
      <c r="N20" s="17">
        <v>1.764</v>
      </c>
      <c r="O20" s="26">
        <v>1.787</v>
      </c>
      <c r="P20" s="26">
        <v>1.726</v>
      </c>
      <c r="Q20" s="26">
        <v>1.965</v>
      </c>
      <c r="R20" s="26">
        <v>2.162</v>
      </c>
      <c r="S20" s="26">
        <v>2.83</v>
      </c>
      <c r="T20" s="26">
        <v>3.403</v>
      </c>
      <c r="U20" s="26">
        <v>3.404</v>
      </c>
      <c r="V20" s="37">
        <v>5.00984381600579</v>
      </c>
      <c r="W20" s="37">
        <v>4.018</v>
      </c>
      <c r="X20" s="37">
        <v>4.897</v>
      </c>
      <c r="Y20" s="37">
        <v>6.194</v>
      </c>
    </row>
    <row r="21" spans="3:25" ht="12" customHeight="1">
      <c r="C21" s="3" t="s">
        <v>4</v>
      </c>
      <c r="D21" s="3">
        <v>1.221</v>
      </c>
      <c r="E21" s="3">
        <v>1.291</v>
      </c>
      <c r="F21" s="12">
        <v>1.106</v>
      </c>
      <c r="G21" s="12">
        <v>1.197</v>
      </c>
      <c r="H21" s="12">
        <v>1.13</v>
      </c>
      <c r="I21" s="12">
        <v>1.141</v>
      </c>
      <c r="J21" s="12">
        <v>1.291</v>
      </c>
      <c r="K21" s="12">
        <v>1.316</v>
      </c>
      <c r="L21" s="12">
        <v>1.101</v>
      </c>
      <c r="M21" s="12">
        <v>1.134</v>
      </c>
      <c r="N21" s="17">
        <v>1.737</v>
      </c>
      <c r="O21" s="26">
        <v>1.728</v>
      </c>
      <c r="P21" s="26">
        <v>1.619</v>
      </c>
      <c r="Q21" s="26">
        <v>1.869</v>
      </c>
      <c r="R21" s="26">
        <v>2.066</v>
      </c>
      <c r="S21" s="26">
        <v>2.74</v>
      </c>
      <c r="T21" s="26">
        <v>3.28</v>
      </c>
      <c r="U21" s="26">
        <v>3.384</v>
      </c>
      <c r="V21" s="37">
        <v>4.89144467944092</v>
      </c>
      <c r="W21" s="37">
        <v>4.006</v>
      </c>
      <c r="X21" s="37">
        <v>4.912</v>
      </c>
      <c r="Y21" s="37">
        <v>6.066</v>
      </c>
    </row>
    <row r="22" spans="3:25" ht="12" customHeight="1">
      <c r="C22" s="3" t="s">
        <v>5</v>
      </c>
      <c r="D22" s="3">
        <v>1.139</v>
      </c>
      <c r="E22" s="3">
        <v>1.172</v>
      </c>
      <c r="F22" s="12">
        <v>1.032</v>
      </c>
      <c r="G22" s="12">
        <v>1.102</v>
      </c>
      <c r="H22" s="12">
        <v>1.007</v>
      </c>
      <c r="I22" s="12">
        <v>1.03</v>
      </c>
      <c r="J22" s="12">
        <v>1.241</v>
      </c>
      <c r="K22" s="12">
        <v>1.229</v>
      </c>
      <c r="L22" s="12">
        <v>0.974</v>
      </c>
      <c r="M22" s="12">
        <v>1.07</v>
      </c>
      <c r="N22" s="17">
        <v>1.563</v>
      </c>
      <c r="O22" s="26">
        <v>1.586</v>
      </c>
      <c r="P22" s="26">
        <v>1.526</v>
      </c>
      <c r="Q22" s="26">
        <v>1.742</v>
      </c>
      <c r="R22" s="26">
        <v>1.974</v>
      </c>
      <c r="S22" s="26">
        <v>2.518</v>
      </c>
      <c r="T22" s="26">
        <v>3.065</v>
      </c>
      <c r="U22" s="26">
        <v>3.123</v>
      </c>
      <c r="V22" s="37">
        <v>4.65558428670498</v>
      </c>
      <c r="W22" s="37">
        <v>3.814</v>
      </c>
      <c r="X22" s="37">
        <v>4.655</v>
      </c>
      <c r="Y22" s="37">
        <v>5.793</v>
      </c>
    </row>
    <row r="23" spans="1:27" ht="12" customHeight="1">
      <c r="A23" s="10"/>
      <c r="B23" s="2" t="s">
        <v>6</v>
      </c>
      <c r="C23" s="10" t="s">
        <v>7</v>
      </c>
      <c r="D23" s="3">
        <v>1.157</v>
      </c>
      <c r="E23" s="3">
        <v>1.194</v>
      </c>
      <c r="F23" s="12">
        <v>1.051</v>
      </c>
      <c r="G23" s="12">
        <v>1.116</v>
      </c>
      <c r="H23" s="12">
        <v>1.03</v>
      </c>
      <c r="I23" s="12">
        <v>1.051</v>
      </c>
      <c r="J23" s="12">
        <v>1.251</v>
      </c>
      <c r="K23" s="12">
        <v>1.246</v>
      </c>
      <c r="L23" s="12">
        <v>0.999</v>
      </c>
      <c r="M23" s="12">
        <v>1.083</v>
      </c>
      <c r="N23" s="17">
        <v>1.594</v>
      </c>
      <c r="O23" s="26">
        <v>1.612</v>
      </c>
      <c r="P23" s="26">
        <v>1.545</v>
      </c>
      <c r="Q23" s="26">
        <v>1.76727449701684</v>
      </c>
      <c r="R23" s="26">
        <v>1.993</v>
      </c>
      <c r="S23" s="26">
        <v>2.559</v>
      </c>
      <c r="T23" s="26">
        <v>3.105</v>
      </c>
      <c r="U23" s="26">
        <v>3.169</v>
      </c>
      <c r="V23" s="37">
        <v>4.699</v>
      </c>
      <c r="W23" s="37">
        <v>3.848</v>
      </c>
      <c r="X23" s="37">
        <v>4.699</v>
      </c>
      <c r="Y23" s="37">
        <v>5.844</v>
      </c>
      <c r="Z23" s="103">
        <f>(Y23-T23)/T23</f>
        <v>0.8821256038647344</v>
      </c>
      <c r="AA23" s="103">
        <f>(Y23-X23)/X23</f>
        <v>0.2436688657161099</v>
      </c>
    </row>
    <row r="24" spans="3:25" ht="12" customHeight="1">
      <c r="C24" s="3" t="s">
        <v>19</v>
      </c>
      <c r="D24" s="3">
        <v>0.949</v>
      </c>
      <c r="E24" s="3">
        <v>1.043</v>
      </c>
      <c r="F24" s="12">
        <v>0.955</v>
      </c>
      <c r="G24" s="12">
        <v>1.04</v>
      </c>
      <c r="H24" s="12">
        <v>0.984</v>
      </c>
      <c r="I24" s="12">
        <v>1.012</v>
      </c>
      <c r="J24" s="12">
        <v>1.112</v>
      </c>
      <c r="K24" s="12">
        <v>1.138</v>
      </c>
      <c r="L24" s="12">
        <v>0.914</v>
      </c>
      <c r="M24" s="12">
        <v>0.9</v>
      </c>
      <c r="N24" s="17">
        <v>1.304</v>
      </c>
      <c r="O24" s="26">
        <v>1.389</v>
      </c>
      <c r="P24" s="26">
        <v>1.405</v>
      </c>
      <c r="Q24" s="26">
        <v>1.609</v>
      </c>
      <c r="R24" s="26">
        <v>1.722</v>
      </c>
      <c r="S24" s="17" t="s">
        <v>16</v>
      </c>
      <c r="T24" s="17" t="s">
        <v>16</v>
      </c>
      <c r="U24" s="17" t="s">
        <v>16</v>
      </c>
      <c r="V24" s="17" t="s">
        <v>16</v>
      </c>
      <c r="W24" s="17" t="s">
        <v>16</v>
      </c>
      <c r="X24" s="17" t="s">
        <v>16</v>
      </c>
      <c r="Y24" s="17" t="s">
        <v>16</v>
      </c>
    </row>
    <row r="25" spans="3:25" ht="12" customHeight="1">
      <c r="C25" s="3" t="s">
        <v>20</v>
      </c>
      <c r="D25" s="3">
        <v>1.209</v>
      </c>
      <c r="E25" s="3">
        <v>1.224</v>
      </c>
      <c r="F25" s="12">
        <v>1.095</v>
      </c>
      <c r="G25" s="12">
        <v>1.175</v>
      </c>
      <c r="H25" s="12">
        <v>1.104</v>
      </c>
      <c r="I25" s="12">
        <v>1.121</v>
      </c>
      <c r="J25" s="12">
        <v>1.309</v>
      </c>
      <c r="K25" s="12">
        <v>1.301</v>
      </c>
      <c r="L25" s="12">
        <v>1.086</v>
      </c>
      <c r="M25" s="12">
        <v>1.126</v>
      </c>
      <c r="N25" s="17">
        <v>1.66</v>
      </c>
      <c r="O25" s="26">
        <v>1.739</v>
      </c>
      <c r="P25" s="26">
        <v>1.644</v>
      </c>
      <c r="Q25" s="26">
        <v>1.857</v>
      </c>
      <c r="R25" s="26">
        <v>2.069</v>
      </c>
      <c r="S25" s="26">
        <v>2.803</v>
      </c>
      <c r="T25" s="26">
        <v>3.391</v>
      </c>
      <c r="U25" s="26">
        <v>3.355</v>
      </c>
      <c r="V25" s="17">
        <v>4.955</v>
      </c>
      <c r="W25" s="17">
        <v>3.952</v>
      </c>
      <c r="X25" s="17">
        <v>4.837</v>
      </c>
      <c r="Y25" s="17">
        <v>6.139</v>
      </c>
    </row>
    <row r="26" spans="1:25" ht="12" customHeight="1">
      <c r="A26" s="8"/>
      <c r="B26" s="9"/>
      <c r="C26" s="8" t="s">
        <v>21</v>
      </c>
      <c r="D26" s="8">
        <v>1.566</v>
      </c>
      <c r="E26" s="8">
        <v>1.53</v>
      </c>
      <c r="F26" s="13">
        <v>1.303</v>
      </c>
      <c r="G26" s="13">
        <v>1.375</v>
      </c>
      <c r="H26" s="13">
        <v>1.291</v>
      </c>
      <c r="I26" s="13">
        <v>1.29</v>
      </c>
      <c r="J26" s="13">
        <v>1.528</v>
      </c>
      <c r="K26" s="13">
        <v>1.498</v>
      </c>
      <c r="L26" s="13">
        <v>1.344</v>
      </c>
      <c r="M26" s="13">
        <v>1.48</v>
      </c>
      <c r="N26" s="21">
        <v>2.217</v>
      </c>
      <c r="O26" s="27">
        <v>2.056</v>
      </c>
      <c r="P26" s="27">
        <v>1.956</v>
      </c>
      <c r="Q26" s="27">
        <v>2.176</v>
      </c>
      <c r="R26" s="27">
        <v>2.611</v>
      </c>
      <c r="S26" s="21" t="s">
        <v>16</v>
      </c>
      <c r="T26" s="21" t="s">
        <v>16</v>
      </c>
      <c r="U26" s="21" t="s">
        <v>16</v>
      </c>
      <c r="V26" s="21" t="s">
        <v>16</v>
      </c>
      <c r="W26" s="21" t="s">
        <v>16</v>
      </c>
      <c r="X26" s="21" t="s">
        <v>16</v>
      </c>
      <c r="Y26" s="21" t="s">
        <v>16</v>
      </c>
    </row>
    <row r="27" spans="1:25" ht="12" customHeight="1">
      <c r="A27" s="10" t="s">
        <v>11</v>
      </c>
      <c r="C27" s="3" t="s">
        <v>3</v>
      </c>
      <c r="D27" s="3">
        <v>6.128</v>
      </c>
      <c r="E27" s="3">
        <v>6.736</v>
      </c>
      <c r="F27" s="12">
        <v>7.058</v>
      </c>
      <c r="G27" s="12">
        <v>6.879</v>
      </c>
      <c r="H27" s="12">
        <v>6.612</v>
      </c>
      <c r="I27" s="12">
        <v>6.196</v>
      </c>
      <c r="J27" s="12">
        <v>6.058</v>
      </c>
      <c r="K27" s="12">
        <v>5.725</v>
      </c>
      <c r="L27" s="12">
        <v>5.575</v>
      </c>
      <c r="M27" s="12">
        <v>5.377</v>
      </c>
      <c r="N27" s="17">
        <v>5.361</v>
      </c>
      <c r="O27" s="18">
        <v>4.913</v>
      </c>
      <c r="P27" s="18">
        <v>4.583</v>
      </c>
      <c r="Q27" s="26">
        <v>4.251</v>
      </c>
      <c r="R27" s="26">
        <v>4.634</v>
      </c>
      <c r="S27" s="26">
        <v>5.631</v>
      </c>
      <c r="T27" s="26">
        <v>6.964</v>
      </c>
      <c r="U27" s="26">
        <v>7.574</v>
      </c>
      <c r="V27" s="37">
        <v>8.66135324126191</v>
      </c>
      <c r="W27" s="37">
        <v>9.817</v>
      </c>
      <c r="X27" s="37">
        <v>8.804</v>
      </c>
      <c r="Y27" s="37">
        <v>8.528</v>
      </c>
    </row>
    <row r="28" spans="3:25" ht="12" customHeight="1">
      <c r="C28" s="3" t="s">
        <v>4</v>
      </c>
      <c r="D28" s="3">
        <v>4.435</v>
      </c>
      <c r="E28" s="3">
        <v>4.515</v>
      </c>
      <c r="F28" s="12">
        <v>4.711</v>
      </c>
      <c r="G28" s="12">
        <v>4.903</v>
      </c>
      <c r="H28" s="12">
        <v>4.711</v>
      </c>
      <c r="I28" s="12">
        <v>4.671</v>
      </c>
      <c r="J28" s="12">
        <v>4.573</v>
      </c>
      <c r="K28" s="12">
        <v>4.289</v>
      </c>
      <c r="L28" s="12">
        <v>4.247</v>
      </c>
      <c r="M28" s="12">
        <v>4.193</v>
      </c>
      <c r="N28" s="17">
        <v>4.044</v>
      </c>
      <c r="O28" s="18">
        <v>3.677</v>
      </c>
      <c r="P28" s="18">
        <v>3.493</v>
      </c>
      <c r="Q28" s="26">
        <v>3.253</v>
      </c>
      <c r="R28" s="26">
        <v>3.574</v>
      </c>
      <c r="S28" s="26">
        <v>4.663</v>
      </c>
      <c r="T28" s="26">
        <v>6.138</v>
      </c>
      <c r="U28" s="26">
        <v>6.6</v>
      </c>
      <c r="V28" s="37">
        <v>7.36630715505549</v>
      </c>
      <c r="W28" s="37">
        <v>8.836</v>
      </c>
      <c r="X28" s="37">
        <v>7.484</v>
      </c>
      <c r="Y28" s="37">
        <v>7.794</v>
      </c>
    </row>
    <row r="29" spans="3:25" ht="12" customHeight="1">
      <c r="C29" s="3" t="s">
        <v>5</v>
      </c>
      <c r="D29" s="3">
        <v>3.253</v>
      </c>
      <c r="E29" s="3">
        <v>3.328</v>
      </c>
      <c r="F29" s="12">
        <v>3.572</v>
      </c>
      <c r="G29" s="12">
        <v>3.81</v>
      </c>
      <c r="H29" s="12">
        <v>3.739</v>
      </c>
      <c r="I29" s="12">
        <v>3.581</v>
      </c>
      <c r="J29" s="12">
        <v>3.496</v>
      </c>
      <c r="K29" s="12">
        <v>3.296</v>
      </c>
      <c r="L29" s="12">
        <v>3.295</v>
      </c>
      <c r="M29" s="12">
        <v>3.267</v>
      </c>
      <c r="N29" s="17">
        <v>3.1</v>
      </c>
      <c r="O29" s="18">
        <v>2.788</v>
      </c>
      <c r="P29" s="18">
        <v>2.662</v>
      </c>
      <c r="Q29" s="26">
        <v>2.611</v>
      </c>
      <c r="R29" s="26">
        <v>2.835</v>
      </c>
      <c r="S29" s="26">
        <v>3.964</v>
      </c>
      <c r="T29" s="26">
        <v>5.154</v>
      </c>
      <c r="U29" s="26">
        <v>4.85</v>
      </c>
      <c r="V29" s="37">
        <v>6.49</v>
      </c>
      <c r="W29" s="37">
        <v>6.484</v>
      </c>
      <c r="X29" s="37">
        <v>5.964</v>
      </c>
      <c r="Y29" s="37">
        <v>6.468</v>
      </c>
    </row>
    <row r="30" spans="2:25" ht="12" customHeight="1">
      <c r="B30" s="11" t="s">
        <v>8</v>
      </c>
      <c r="C30" s="3" t="s">
        <v>9</v>
      </c>
      <c r="D30" s="3">
        <v>2.794</v>
      </c>
      <c r="E30" s="3">
        <v>3.03</v>
      </c>
      <c r="F30" s="12">
        <v>3.226</v>
      </c>
      <c r="G30" s="12">
        <v>3.458</v>
      </c>
      <c r="H30" s="12">
        <v>3.388</v>
      </c>
      <c r="I30" s="12">
        <v>3.083</v>
      </c>
      <c r="J30" s="12">
        <v>3.046</v>
      </c>
      <c r="K30" s="12">
        <v>2.899</v>
      </c>
      <c r="L30" s="12">
        <v>2.922</v>
      </c>
      <c r="M30" s="12">
        <v>2.903</v>
      </c>
      <c r="N30" s="17">
        <v>2.739</v>
      </c>
      <c r="O30" s="18">
        <v>2.46</v>
      </c>
      <c r="P30" s="18">
        <v>2.415</v>
      </c>
      <c r="Q30" s="26">
        <v>2.474</v>
      </c>
      <c r="R30" s="26">
        <v>2.666</v>
      </c>
      <c r="S30" s="26">
        <v>3.742</v>
      </c>
      <c r="T30" s="26">
        <v>4.687</v>
      </c>
      <c r="U30" s="26">
        <v>3.982</v>
      </c>
      <c r="V30" s="37">
        <v>5.5327771294054</v>
      </c>
      <c r="W30" s="37">
        <v>5.078</v>
      </c>
      <c r="X30" s="37">
        <v>5.18</v>
      </c>
      <c r="Y30" s="37">
        <v>5.785</v>
      </c>
    </row>
    <row r="31" spans="3:25" ht="12.75">
      <c r="C31" s="3" t="s">
        <v>10</v>
      </c>
      <c r="D31" s="3">
        <v>3.608</v>
      </c>
      <c r="E31" s="3">
        <v>3.559</v>
      </c>
      <c r="F31" s="12">
        <v>3.839</v>
      </c>
      <c r="G31" s="12">
        <v>4.082</v>
      </c>
      <c r="H31" s="12">
        <v>4.01</v>
      </c>
      <c r="I31" s="12">
        <v>3.966</v>
      </c>
      <c r="J31" s="12">
        <v>3.844</v>
      </c>
      <c r="K31" s="12">
        <v>3.603</v>
      </c>
      <c r="L31" s="12">
        <v>3.584</v>
      </c>
      <c r="M31" s="12">
        <v>3.548</v>
      </c>
      <c r="N31" s="17">
        <v>3.38</v>
      </c>
      <c r="O31" s="18">
        <v>3.041</v>
      </c>
      <c r="P31" s="18">
        <v>2.853</v>
      </c>
      <c r="Q31" s="26">
        <v>2.717</v>
      </c>
      <c r="R31" s="26">
        <v>2.966</v>
      </c>
      <c r="S31" s="26">
        <v>4.137</v>
      </c>
      <c r="T31" s="26">
        <v>5.514</v>
      </c>
      <c r="U31" s="26">
        <v>5.521</v>
      </c>
      <c r="V31" s="37">
        <v>7.22983393017541</v>
      </c>
      <c r="W31" s="37">
        <v>7.571</v>
      </c>
      <c r="X31" s="37">
        <v>6.57</v>
      </c>
      <c r="Y31" s="37">
        <v>6.996</v>
      </c>
    </row>
    <row r="32" spans="2:28" ht="12" customHeight="1">
      <c r="B32" s="2" t="s">
        <v>6</v>
      </c>
      <c r="C32" s="10" t="s">
        <v>7</v>
      </c>
      <c r="D32" s="3">
        <v>3.718</v>
      </c>
      <c r="E32" s="3">
        <v>3.825</v>
      </c>
      <c r="F32" s="12">
        <v>4.061</v>
      </c>
      <c r="G32" s="12">
        <v>4.264</v>
      </c>
      <c r="H32" s="12">
        <v>4.15</v>
      </c>
      <c r="I32" s="12">
        <v>4.007</v>
      </c>
      <c r="J32" s="12">
        <v>3.916</v>
      </c>
      <c r="K32" s="12">
        <v>3.687</v>
      </c>
      <c r="L32" s="12">
        <v>3.667</v>
      </c>
      <c r="M32" s="12">
        <v>3.623</v>
      </c>
      <c r="N32" s="17">
        <v>3.469</v>
      </c>
      <c r="O32" s="18">
        <v>3.135</v>
      </c>
      <c r="P32" s="18">
        <v>2.983</v>
      </c>
      <c r="Q32" s="26">
        <v>2.868</v>
      </c>
      <c r="R32" s="26">
        <v>3.126</v>
      </c>
      <c r="S32" s="26">
        <v>4.237</v>
      </c>
      <c r="T32" s="26">
        <v>5.507</v>
      </c>
      <c r="U32" s="26">
        <v>5.449</v>
      </c>
      <c r="V32" s="37">
        <v>6.836</v>
      </c>
      <c r="W32" s="37">
        <v>7.27</v>
      </c>
      <c r="X32" s="37">
        <v>6.512</v>
      </c>
      <c r="Y32" s="37">
        <v>6.922</v>
      </c>
      <c r="Z32" s="103">
        <f>(Y32-T32)/T32</f>
        <v>0.25694570546577084</v>
      </c>
      <c r="AA32" s="103">
        <f>(Y32-X32)/X32</f>
        <v>0.06296068796068799</v>
      </c>
      <c r="AB32" s="93"/>
    </row>
    <row r="33" spans="3:27" ht="12" customHeight="1">
      <c r="C33" s="3" t="s">
        <v>19</v>
      </c>
      <c r="D33" s="3">
        <v>3.769</v>
      </c>
      <c r="E33" s="3">
        <v>3.821</v>
      </c>
      <c r="F33" s="12">
        <v>4.095</v>
      </c>
      <c r="G33" s="12">
        <v>4.313</v>
      </c>
      <c r="H33" s="12">
        <v>4.237</v>
      </c>
      <c r="I33" s="12">
        <v>4.175</v>
      </c>
      <c r="J33" s="12">
        <v>4.099</v>
      </c>
      <c r="K33" s="12">
        <v>3.816</v>
      </c>
      <c r="L33" s="12">
        <v>3.82</v>
      </c>
      <c r="M33" s="12">
        <v>3.778</v>
      </c>
      <c r="N33" s="17">
        <v>3.557</v>
      </c>
      <c r="O33" s="39">
        <v>3.206</v>
      </c>
      <c r="P33" s="44">
        <v>3.086</v>
      </c>
      <c r="Q33" s="26">
        <v>2.867</v>
      </c>
      <c r="R33" s="26">
        <v>3.08</v>
      </c>
      <c r="S33" s="26">
        <v>3.899</v>
      </c>
      <c r="T33" s="26">
        <v>4.661</v>
      </c>
      <c r="U33" s="26">
        <v>5.143</v>
      </c>
      <c r="V33" s="17">
        <v>6</v>
      </c>
      <c r="W33" s="17">
        <v>6.146</v>
      </c>
      <c r="X33" s="17">
        <v>6.068</v>
      </c>
      <c r="Y33" s="17">
        <v>6.621</v>
      </c>
      <c r="Z33" s="103"/>
      <c r="AA33" s="103"/>
    </row>
    <row r="34" spans="3:27" ht="12" customHeight="1">
      <c r="C34" s="3" t="s">
        <v>20</v>
      </c>
      <c r="D34" s="3">
        <v>5.464</v>
      </c>
      <c r="E34" s="3">
        <v>6.1</v>
      </c>
      <c r="F34" s="12">
        <v>6.398</v>
      </c>
      <c r="G34" s="12">
        <v>6.153</v>
      </c>
      <c r="H34" s="12">
        <v>5.987</v>
      </c>
      <c r="I34" s="12">
        <v>5.778</v>
      </c>
      <c r="J34" s="12">
        <v>5.529</v>
      </c>
      <c r="K34" s="12">
        <v>5.25</v>
      </c>
      <c r="L34" s="12">
        <v>5.172</v>
      </c>
      <c r="M34" s="12">
        <v>5.11</v>
      </c>
      <c r="N34" s="17">
        <v>4.822</v>
      </c>
      <c r="O34" s="39">
        <v>4.364</v>
      </c>
      <c r="P34" s="44">
        <v>4.281</v>
      </c>
      <c r="Q34" s="26">
        <v>3.833</v>
      </c>
      <c r="R34" s="26">
        <v>4.26</v>
      </c>
      <c r="S34" s="26">
        <v>5.268</v>
      </c>
      <c r="T34" s="26">
        <v>6.725</v>
      </c>
      <c r="U34" s="26">
        <v>7.204</v>
      </c>
      <c r="V34" s="17">
        <v>8.3</v>
      </c>
      <c r="W34" s="17">
        <v>9.146</v>
      </c>
      <c r="X34" s="17">
        <v>7.729</v>
      </c>
      <c r="Y34" s="17">
        <v>7.998</v>
      </c>
      <c r="Z34" s="103"/>
      <c r="AA34" s="103"/>
    </row>
    <row r="35" spans="1:27" ht="12" customHeight="1">
      <c r="A35" s="8"/>
      <c r="B35" s="9"/>
      <c r="C35" s="8" t="s">
        <v>21</v>
      </c>
      <c r="D35" s="8">
        <v>7.279</v>
      </c>
      <c r="E35" s="8">
        <v>8.131</v>
      </c>
      <c r="F35" s="13">
        <v>8.448</v>
      </c>
      <c r="G35" s="13">
        <v>8.331</v>
      </c>
      <c r="H35" s="13">
        <v>8.02</v>
      </c>
      <c r="I35" s="13">
        <v>7.883</v>
      </c>
      <c r="J35" s="13">
        <v>7.451</v>
      </c>
      <c r="K35" s="13">
        <v>7.102</v>
      </c>
      <c r="L35" s="13">
        <v>6.947</v>
      </c>
      <c r="M35" s="13">
        <v>6.81</v>
      </c>
      <c r="N35" s="21">
        <v>6.814</v>
      </c>
      <c r="O35" s="39">
        <v>6.502</v>
      </c>
      <c r="P35" s="45">
        <v>6.356</v>
      </c>
      <c r="Q35" s="27">
        <v>5.738</v>
      </c>
      <c r="R35" s="27">
        <v>5.957</v>
      </c>
      <c r="S35" s="27">
        <v>7.294</v>
      </c>
      <c r="T35" s="27">
        <v>8.973</v>
      </c>
      <c r="U35" s="27">
        <v>9.273</v>
      </c>
      <c r="V35" s="21">
        <v>11.65</v>
      </c>
      <c r="W35" s="21">
        <v>12.8</v>
      </c>
      <c r="X35" s="21">
        <v>10.723</v>
      </c>
      <c r="Y35" s="21">
        <v>10.107</v>
      </c>
      <c r="Z35" s="103"/>
      <c r="AA35" s="103"/>
    </row>
    <row r="36" spans="1:27" ht="12" customHeight="1">
      <c r="A36" s="10" t="s">
        <v>12</v>
      </c>
      <c r="C36" s="3" t="s">
        <v>3</v>
      </c>
      <c r="D36" s="3">
        <v>1.241</v>
      </c>
      <c r="E36" s="3">
        <v>1.36</v>
      </c>
      <c r="F36" s="12">
        <v>1.382</v>
      </c>
      <c r="G36" s="12">
        <v>1.279</v>
      </c>
      <c r="H36" s="12">
        <v>1.227</v>
      </c>
      <c r="I36" s="12">
        <v>1.105</v>
      </c>
      <c r="J36" s="12">
        <v>0.937</v>
      </c>
      <c r="K36" s="12">
        <v>0.896</v>
      </c>
      <c r="L36" s="12">
        <v>0.92</v>
      </c>
      <c r="M36" s="12">
        <v>0.884</v>
      </c>
      <c r="N36" s="17">
        <v>0.95</v>
      </c>
      <c r="O36" s="42">
        <v>1.14</v>
      </c>
      <c r="P36" s="46">
        <v>1.193</v>
      </c>
      <c r="Q36" s="26">
        <v>1.23</v>
      </c>
      <c r="R36" s="26">
        <v>1.357</v>
      </c>
      <c r="S36" s="26">
        <v>1.65</v>
      </c>
      <c r="T36" s="26">
        <v>2.307</v>
      </c>
      <c r="U36" s="26">
        <v>2.438</v>
      </c>
      <c r="V36" s="37">
        <v>2.89642014527198</v>
      </c>
      <c r="W36" s="37">
        <v>2.931</v>
      </c>
      <c r="X36" s="37">
        <v>2.793</v>
      </c>
      <c r="Y36" s="37">
        <v>2.887</v>
      </c>
      <c r="Z36" s="103"/>
      <c r="AA36" s="103"/>
    </row>
    <row r="37" spans="3:27" ht="12" customHeight="1">
      <c r="C37" s="3" t="s">
        <v>4</v>
      </c>
      <c r="D37" s="3">
        <v>0.994</v>
      </c>
      <c r="E37" s="3">
        <v>1.002</v>
      </c>
      <c r="F37" s="12">
        <v>0.987</v>
      </c>
      <c r="G37" s="12">
        <v>0.97</v>
      </c>
      <c r="H37" s="12">
        <v>0.94</v>
      </c>
      <c r="I37" s="12">
        <v>0.865</v>
      </c>
      <c r="J37" s="12">
        <v>0.661</v>
      </c>
      <c r="K37" s="12">
        <v>0.696</v>
      </c>
      <c r="L37" s="12">
        <v>0.746</v>
      </c>
      <c r="M37" s="12">
        <v>0.729</v>
      </c>
      <c r="N37" s="17">
        <v>0.765</v>
      </c>
      <c r="O37" s="18">
        <v>0.978</v>
      </c>
      <c r="P37" s="44">
        <v>1.015</v>
      </c>
      <c r="Q37" s="26">
        <v>1.042</v>
      </c>
      <c r="R37" s="26">
        <v>1.175</v>
      </c>
      <c r="S37" s="26">
        <v>1.539</v>
      </c>
      <c r="T37" s="26">
        <v>2.084</v>
      </c>
      <c r="U37" s="26">
        <v>2.081</v>
      </c>
      <c r="V37" s="37">
        <v>2.37862952367784</v>
      </c>
      <c r="W37" s="37">
        <v>2.534</v>
      </c>
      <c r="X37" s="37">
        <v>2.242</v>
      </c>
      <c r="Y37" s="37">
        <v>2.405</v>
      </c>
      <c r="Z37" s="103"/>
      <c r="AA37" s="103"/>
    </row>
    <row r="38" spans="3:27" ht="12" customHeight="1">
      <c r="C38" s="3" t="s">
        <v>5</v>
      </c>
      <c r="D38" s="3">
        <v>0.713</v>
      </c>
      <c r="E38" s="3">
        <v>0.693</v>
      </c>
      <c r="F38" s="12">
        <v>0.701</v>
      </c>
      <c r="G38" s="12">
        <v>0.713</v>
      </c>
      <c r="H38" s="12">
        <v>0.738</v>
      </c>
      <c r="I38" s="12">
        <v>0.638</v>
      </c>
      <c r="J38" s="12">
        <v>0.433</v>
      </c>
      <c r="K38" s="12">
        <v>0.478</v>
      </c>
      <c r="L38" s="12">
        <v>0.53</v>
      </c>
      <c r="M38" s="12">
        <v>0.513</v>
      </c>
      <c r="N38" s="17">
        <v>0.579</v>
      </c>
      <c r="O38" s="18">
        <v>0.786</v>
      </c>
      <c r="P38" s="44">
        <v>0.738</v>
      </c>
      <c r="Q38" s="26">
        <v>0.766</v>
      </c>
      <c r="R38" s="26">
        <v>0.922</v>
      </c>
      <c r="S38" s="26">
        <v>1.36</v>
      </c>
      <c r="T38" s="26">
        <v>1.754</v>
      </c>
      <c r="U38" s="26">
        <v>1.37</v>
      </c>
      <c r="V38" s="37">
        <v>2.05587595788632</v>
      </c>
      <c r="W38" s="37">
        <v>1.797</v>
      </c>
      <c r="X38" s="37">
        <v>1.642</v>
      </c>
      <c r="Y38" s="37">
        <v>2.047</v>
      </c>
      <c r="Z38" s="103"/>
      <c r="AA38" s="103"/>
    </row>
    <row r="39" spans="1:27" ht="12" customHeight="1">
      <c r="A39" s="10"/>
      <c r="B39" s="2" t="s">
        <v>6</v>
      </c>
      <c r="C39" s="10" t="s">
        <v>7</v>
      </c>
      <c r="D39" s="3">
        <v>0.767</v>
      </c>
      <c r="E39" s="3">
        <v>0.753</v>
      </c>
      <c r="F39" s="12">
        <v>0.756</v>
      </c>
      <c r="G39" s="12">
        <v>0.769</v>
      </c>
      <c r="H39" s="12">
        <v>0.78</v>
      </c>
      <c r="I39" s="12">
        <v>0.677</v>
      </c>
      <c r="J39" s="12">
        <v>0.464</v>
      </c>
      <c r="K39" s="12">
        <v>0.509</v>
      </c>
      <c r="L39" s="12">
        <v>0.56</v>
      </c>
      <c r="M39" s="12">
        <v>0.546</v>
      </c>
      <c r="N39" s="17">
        <v>0.606</v>
      </c>
      <c r="O39" s="18">
        <v>0.816</v>
      </c>
      <c r="P39" s="44">
        <v>0.78</v>
      </c>
      <c r="Q39" s="26">
        <v>0.808</v>
      </c>
      <c r="R39" s="26">
        <v>0.961</v>
      </c>
      <c r="S39" s="26">
        <v>1.387</v>
      </c>
      <c r="T39" s="26">
        <v>1.804</v>
      </c>
      <c r="U39" s="26">
        <v>1.474</v>
      </c>
      <c r="V39" s="37">
        <v>2.11436929057684</v>
      </c>
      <c r="W39" s="37">
        <v>1.906</v>
      </c>
      <c r="X39" s="37">
        <v>1.738</v>
      </c>
      <c r="Y39" s="37">
        <v>2.109</v>
      </c>
      <c r="Z39" s="103">
        <f>(Y39-T39)/T39</f>
        <v>0.16906873614190684</v>
      </c>
      <c r="AA39" s="103">
        <f>(Y39-X39)/X39</f>
        <v>0.213463751438435</v>
      </c>
    </row>
    <row r="40" spans="3:25" ht="12" customHeight="1">
      <c r="C40" s="3" t="s">
        <v>13</v>
      </c>
      <c r="D40" s="3">
        <v>0.955</v>
      </c>
      <c r="E40" s="3">
        <v>0.933</v>
      </c>
      <c r="F40" s="12">
        <v>0.945</v>
      </c>
      <c r="G40" s="12">
        <v>0.931</v>
      </c>
      <c r="H40" s="12">
        <v>0.894</v>
      </c>
      <c r="I40" s="12">
        <v>0.791</v>
      </c>
      <c r="J40" s="12">
        <v>0.512</v>
      </c>
      <c r="K40" s="12">
        <v>0.564</v>
      </c>
      <c r="L40" s="12">
        <v>0.633</v>
      </c>
      <c r="M40" s="12">
        <v>0.605</v>
      </c>
      <c r="N40" s="17">
        <v>0.657</v>
      </c>
      <c r="O40" s="18">
        <v>0.884</v>
      </c>
      <c r="P40" s="44">
        <v>0.869</v>
      </c>
      <c r="Q40" s="26">
        <v>0.87</v>
      </c>
      <c r="R40" s="26">
        <v>1.019</v>
      </c>
      <c r="S40" s="26">
        <v>1.458</v>
      </c>
      <c r="T40" s="26">
        <v>1.853</v>
      </c>
      <c r="U40" s="26">
        <v>1.644</v>
      </c>
      <c r="V40" s="37">
        <v>2.20517660554366</v>
      </c>
      <c r="W40" s="37">
        <v>2</v>
      </c>
      <c r="X40" s="37">
        <v>1.861</v>
      </c>
      <c r="Y40" s="37">
        <v>2.218</v>
      </c>
    </row>
    <row r="41" spans="3:25" ht="12" customHeight="1">
      <c r="C41" s="3" t="s">
        <v>14</v>
      </c>
      <c r="D41" s="3">
        <v>0.632</v>
      </c>
      <c r="E41" s="3">
        <v>0.612</v>
      </c>
      <c r="F41" s="12">
        <v>0.628</v>
      </c>
      <c r="G41" s="12">
        <v>0.64</v>
      </c>
      <c r="H41" s="12">
        <v>0.666</v>
      </c>
      <c r="I41" s="12">
        <v>0.569</v>
      </c>
      <c r="J41" s="12">
        <v>0.416</v>
      </c>
      <c r="K41" s="12">
        <v>0.452</v>
      </c>
      <c r="L41" s="12">
        <v>0.498</v>
      </c>
      <c r="M41" s="12">
        <v>0.487</v>
      </c>
      <c r="N41" s="17">
        <v>0.549</v>
      </c>
      <c r="O41" s="18">
        <v>0.76</v>
      </c>
      <c r="P41" s="44">
        <v>0.705</v>
      </c>
      <c r="Q41" s="26">
        <v>0.756</v>
      </c>
      <c r="R41" s="26">
        <v>0.912</v>
      </c>
      <c r="S41" s="26">
        <v>1.327</v>
      </c>
      <c r="T41" s="26">
        <v>1.763</v>
      </c>
      <c r="U41" s="26">
        <v>1.332</v>
      </c>
      <c r="V41" s="37">
        <v>2.03823580095062</v>
      </c>
      <c r="W41" s="37">
        <v>1.827</v>
      </c>
      <c r="X41" s="37">
        <v>1.635</v>
      </c>
      <c r="Y41" s="37">
        <v>2.017</v>
      </c>
    </row>
    <row r="42" spans="3:25" ht="12" customHeight="1">
      <c r="C42" s="3" t="s">
        <v>15</v>
      </c>
      <c r="D42" s="3">
        <v>1.345</v>
      </c>
      <c r="E42" s="3">
        <v>1.471</v>
      </c>
      <c r="F42" s="12">
        <v>1.46</v>
      </c>
      <c r="G42" s="12">
        <v>1.388</v>
      </c>
      <c r="H42" s="12">
        <v>1.373</v>
      </c>
      <c r="I42" s="12">
        <v>1.322</v>
      </c>
      <c r="J42" s="12">
        <v>1.346</v>
      </c>
      <c r="K42" s="12">
        <v>1.28</v>
      </c>
      <c r="L42" s="12" t="s">
        <v>16</v>
      </c>
      <c r="M42" s="12" t="s">
        <v>16</v>
      </c>
      <c r="N42" s="12" t="s">
        <v>16</v>
      </c>
      <c r="O42" s="12" t="s">
        <v>16</v>
      </c>
      <c r="P42" s="17" t="s">
        <v>16</v>
      </c>
      <c r="Q42" s="17" t="s">
        <v>16</v>
      </c>
      <c r="R42" s="17" t="s">
        <v>16</v>
      </c>
      <c r="S42" s="17" t="s">
        <v>16</v>
      </c>
      <c r="T42" s="17" t="s">
        <v>16</v>
      </c>
      <c r="U42" s="17" t="s">
        <v>16</v>
      </c>
      <c r="V42" s="17" t="s">
        <v>16</v>
      </c>
      <c r="W42" s="17" t="s">
        <v>16</v>
      </c>
      <c r="X42" s="17" t="s">
        <v>16</v>
      </c>
      <c r="Y42" s="17" t="s">
        <v>16</v>
      </c>
    </row>
    <row r="43" spans="3:25" ht="12" customHeight="1">
      <c r="C43" s="3" t="s">
        <v>24</v>
      </c>
      <c r="D43" s="3">
        <v>0.899</v>
      </c>
      <c r="E43" s="3">
        <v>0.844</v>
      </c>
      <c r="F43" s="12">
        <v>0.866</v>
      </c>
      <c r="G43" s="12">
        <v>0.885</v>
      </c>
      <c r="H43" s="12">
        <v>0.86</v>
      </c>
      <c r="I43" s="12">
        <v>0.716</v>
      </c>
      <c r="J43" s="12">
        <v>0.513</v>
      </c>
      <c r="K43" s="12">
        <v>0.537</v>
      </c>
      <c r="L43" s="12">
        <v>0.592</v>
      </c>
      <c r="M43" s="12">
        <v>0.606</v>
      </c>
      <c r="N43" s="17">
        <v>0.62</v>
      </c>
      <c r="O43" s="39">
        <v>0.763</v>
      </c>
      <c r="P43" s="45">
        <v>0.87</v>
      </c>
      <c r="Q43" s="26">
        <v>0.898</v>
      </c>
      <c r="R43" s="26">
        <v>0.989</v>
      </c>
      <c r="S43" s="26">
        <v>1.189</v>
      </c>
      <c r="T43" s="26">
        <v>1.449</v>
      </c>
      <c r="U43" s="26">
        <v>1.34</v>
      </c>
      <c r="V43" s="17">
        <v>1.73</v>
      </c>
      <c r="W43" s="17">
        <v>1.488</v>
      </c>
      <c r="X43" s="17">
        <v>1.533</v>
      </c>
      <c r="Y43" s="17">
        <v>1.969</v>
      </c>
    </row>
    <row r="44" spans="3:25" ht="12" customHeight="1">
      <c r="C44" s="3" t="s">
        <v>20</v>
      </c>
      <c r="D44" s="3">
        <v>1.177</v>
      </c>
      <c r="E44" s="3">
        <v>1.344</v>
      </c>
      <c r="F44" s="12">
        <v>1.385</v>
      </c>
      <c r="G44" s="12">
        <v>1.331</v>
      </c>
      <c r="H44" s="12">
        <v>1.193</v>
      </c>
      <c r="I44" s="12">
        <v>1.051</v>
      </c>
      <c r="J44" s="12">
        <v>0.812</v>
      </c>
      <c r="K44" s="12">
        <v>0.828</v>
      </c>
      <c r="L44" s="12">
        <v>0.861</v>
      </c>
      <c r="M44" s="12">
        <v>0.851</v>
      </c>
      <c r="N44" s="17">
        <v>0.865</v>
      </c>
      <c r="O44" s="39">
        <v>1.093</v>
      </c>
      <c r="P44" s="45">
        <v>1.176</v>
      </c>
      <c r="Q44" s="26">
        <v>1.165</v>
      </c>
      <c r="R44" s="26">
        <v>1.292</v>
      </c>
      <c r="S44" s="26">
        <v>1.619</v>
      </c>
      <c r="T44" s="26">
        <v>2.27</v>
      </c>
      <c r="U44" s="26">
        <v>2.325</v>
      </c>
      <c r="V44" s="17">
        <v>2.7</v>
      </c>
      <c r="W44" s="17">
        <v>2.625</v>
      </c>
      <c r="X44" s="17">
        <v>2.307</v>
      </c>
      <c r="Y44" s="17">
        <v>2.502</v>
      </c>
    </row>
    <row r="45" spans="1:25" ht="12" customHeight="1">
      <c r="A45" s="8"/>
      <c r="B45" s="9"/>
      <c r="C45" s="8" t="s">
        <v>21</v>
      </c>
      <c r="D45" s="8">
        <v>1.491</v>
      </c>
      <c r="E45" s="8">
        <v>1.593</v>
      </c>
      <c r="F45" s="13">
        <v>1.592</v>
      </c>
      <c r="G45" s="13">
        <v>1.53</v>
      </c>
      <c r="H45" s="13">
        <v>1.501</v>
      </c>
      <c r="I45" s="13">
        <v>1.495</v>
      </c>
      <c r="J45" s="13">
        <v>1.441</v>
      </c>
      <c r="K45" s="13">
        <v>1.323</v>
      </c>
      <c r="L45" s="13">
        <v>1.177</v>
      </c>
      <c r="M45" s="13">
        <v>1.175</v>
      </c>
      <c r="N45" s="21">
        <v>1.255</v>
      </c>
      <c r="O45" s="40">
        <v>1.443</v>
      </c>
      <c r="P45" s="47">
        <v>1.562</v>
      </c>
      <c r="Q45" s="27">
        <v>1.494</v>
      </c>
      <c r="R45" s="27">
        <v>1.704</v>
      </c>
      <c r="S45" s="27">
        <v>2.378</v>
      </c>
      <c r="T45" s="27">
        <v>3.112</v>
      </c>
      <c r="U45" s="27">
        <v>3.177</v>
      </c>
      <c r="V45" s="21">
        <v>3.681</v>
      </c>
      <c r="W45" s="21">
        <v>4.752</v>
      </c>
      <c r="X45" s="21">
        <v>4.274</v>
      </c>
      <c r="Y45" s="21">
        <v>4.849</v>
      </c>
    </row>
    <row r="46" spans="1:25" ht="11.25" customHeight="1">
      <c r="A46" s="10" t="s">
        <v>25</v>
      </c>
      <c r="F46" s="12"/>
      <c r="G46" s="12"/>
      <c r="H46" s="12"/>
      <c r="I46" s="12"/>
      <c r="J46" s="12"/>
      <c r="K46" s="12"/>
      <c r="L46" s="12"/>
      <c r="M46" s="12"/>
      <c r="N46" s="12"/>
      <c r="O46" s="41"/>
      <c r="P46" s="41"/>
      <c r="Q46" s="26"/>
      <c r="R46" s="26"/>
      <c r="S46" s="26"/>
      <c r="T46" s="26"/>
      <c r="U46" s="26"/>
      <c r="V46" s="72"/>
      <c r="X46"/>
      <c r="Y46"/>
    </row>
    <row r="47" spans="2:25" ht="11.25" customHeight="1">
      <c r="B47" s="11" t="s">
        <v>6</v>
      </c>
      <c r="C47" s="3" t="s">
        <v>7</v>
      </c>
      <c r="D47" s="3">
        <v>0.686</v>
      </c>
      <c r="E47" s="3">
        <v>0.704</v>
      </c>
      <c r="F47" s="12">
        <v>0.644</v>
      </c>
      <c r="G47" s="12">
        <v>0.664</v>
      </c>
      <c r="H47" s="12">
        <v>0.708</v>
      </c>
      <c r="I47" s="12">
        <v>0.783</v>
      </c>
      <c r="J47" s="12">
        <v>0.829</v>
      </c>
      <c r="K47" s="12">
        <v>0.755</v>
      </c>
      <c r="L47" s="12">
        <v>0.727</v>
      </c>
      <c r="M47" s="12">
        <v>0.882</v>
      </c>
      <c r="N47" s="17">
        <v>1.159</v>
      </c>
      <c r="O47" s="26">
        <v>1.226</v>
      </c>
      <c r="P47" s="26">
        <v>1.243</v>
      </c>
      <c r="Q47" s="26">
        <v>1.1765222386166</v>
      </c>
      <c r="R47" s="26">
        <v>1.223</v>
      </c>
      <c r="S47" s="17" t="s">
        <v>16</v>
      </c>
      <c r="T47" s="17" t="s">
        <v>16</v>
      </c>
      <c r="U47" s="17" t="s">
        <v>16</v>
      </c>
      <c r="V47" s="17" t="s">
        <v>16</v>
      </c>
      <c r="W47" s="17" t="s">
        <v>16</v>
      </c>
      <c r="X47" s="17" t="s">
        <v>16</v>
      </c>
      <c r="Y47" s="17" t="s">
        <v>16</v>
      </c>
    </row>
    <row r="48" spans="1:25" ht="11.25" customHeight="1">
      <c r="A48" s="10" t="s">
        <v>17</v>
      </c>
      <c r="F48" s="12"/>
      <c r="G48" s="12"/>
      <c r="H48" s="12"/>
      <c r="I48" s="12"/>
      <c r="J48" s="12"/>
      <c r="K48" s="12"/>
      <c r="L48" s="12"/>
      <c r="M48" s="12"/>
      <c r="N48" s="17"/>
      <c r="O48" s="26"/>
      <c r="P48" s="26"/>
      <c r="Q48" s="26"/>
      <c r="R48" s="26"/>
      <c r="S48" s="26"/>
      <c r="T48" s="26"/>
      <c r="U48" s="26"/>
      <c r="V48" s="37"/>
      <c r="W48" s="37"/>
      <c r="X48" s="37"/>
      <c r="Y48" s="37"/>
    </row>
    <row r="49" spans="2:25" ht="11.25" customHeight="1">
      <c r="B49" s="11" t="s">
        <v>6</v>
      </c>
      <c r="C49" s="3" t="s">
        <v>7</v>
      </c>
      <c r="D49" s="3">
        <v>0.982</v>
      </c>
      <c r="E49" s="3">
        <v>1.138</v>
      </c>
      <c r="F49" s="12">
        <v>1.059</v>
      </c>
      <c r="G49" s="12">
        <v>1.116</v>
      </c>
      <c r="H49" s="12">
        <v>1.013</v>
      </c>
      <c r="I49" s="12">
        <v>1.064</v>
      </c>
      <c r="J49" s="12">
        <v>1.137</v>
      </c>
      <c r="K49" s="12">
        <v>1.294</v>
      </c>
      <c r="L49" s="12">
        <v>1.103</v>
      </c>
      <c r="M49" s="12">
        <v>1.048</v>
      </c>
      <c r="N49" s="17">
        <v>1.44</v>
      </c>
      <c r="O49" s="26">
        <v>1.346</v>
      </c>
      <c r="P49" s="26">
        <v>1.309</v>
      </c>
      <c r="Q49" s="26">
        <v>1.69440717384532</v>
      </c>
      <c r="R49" s="26">
        <v>1.949</v>
      </c>
      <c r="S49" s="17" t="s">
        <v>16</v>
      </c>
      <c r="T49" s="17" t="s">
        <v>16</v>
      </c>
      <c r="U49" s="17" t="s">
        <v>16</v>
      </c>
      <c r="V49" s="17" t="s">
        <v>16</v>
      </c>
      <c r="W49" s="17" t="s">
        <v>16</v>
      </c>
      <c r="X49" s="17" t="s">
        <v>16</v>
      </c>
      <c r="Y49" s="17" t="s">
        <v>16</v>
      </c>
    </row>
    <row r="50" spans="1:25" ht="11.25" customHeight="1">
      <c r="A50" s="10" t="s">
        <v>26</v>
      </c>
      <c r="F50" s="12"/>
      <c r="G50" s="12"/>
      <c r="H50" s="12"/>
      <c r="I50" s="12"/>
      <c r="J50" s="12"/>
      <c r="K50" s="12"/>
      <c r="L50" s="12"/>
      <c r="M50" s="12"/>
      <c r="N50" s="17"/>
      <c r="O50" s="26"/>
      <c r="P50" s="26"/>
      <c r="Q50" s="26"/>
      <c r="R50" s="26"/>
      <c r="S50" s="26"/>
      <c r="T50" s="26"/>
      <c r="U50" s="26"/>
      <c r="V50" s="37"/>
      <c r="W50" s="37"/>
      <c r="X50" s="37"/>
      <c r="Y50" s="37"/>
    </row>
    <row r="51" spans="1:25" ht="11.25" customHeight="1" thickBot="1">
      <c r="A51" s="7"/>
      <c r="B51" s="14" t="s">
        <v>6</v>
      </c>
      <c r="C51" s="7" t="s">
        <v>7</v>
      </c>
      <c r="D51" s="7">
        <v>1.344</v>
      </c>
      <c r="E51" s="7">
        <v>1.343</v>
      </c>
      <c r="F51" s="15">
        <v>1.386</v>
      </c>
      <c r="G51" s="15">
        <v>1.503</v>
      </c>
      <c r="H51" s="15">
        <v>1.3</v>
      </c>
      <c r="I51" s="15">
        <v>1.437</v>
      </c>
      <c r="J51" s="15">
        <v>1.62</v>
      </c>
      <c r="K51" s="15">
        <v>1.525</v>
      </c>
      <c r="L51" s="15">
        <v>1.364</v>
      </c>
      <c r="M51" s="15">
        <v>1.297</v>
      </c>
      <c r="N51" s="22">
        <v>1.362</v>
      </c>
      <c r="O51" s="28">
        <v>1.317</v>
      </c>
      <c r="P51" s="28">
        <v>1.32</v>
      </c>
      <c r="Q51" s="28">
        <v>1.52071230220281</v>
      </c>
      <c r="R51" s="28">
        <v>2.269</v>
      </c>
      <c r="S51" s="22" t="s">
        <v>16</v>
      </c>
      <c r="T51" s="22" t="s">
        <v>16</v>
      </c>
      <c r="U51" s="22" t="s">
        <v>16</v>
      </c>
      <c r="V51" s="22" t="s">
        <v>16</v>
      </c>
      <c r="W51" s="22" t="s">
        <v>16</v>
      </c>
      <c r="X51" s="22" t="s">
        <v>16</v>
      </c>
      <c r="Y51" s="22" t="s">
        <v>16</v>
      </c>
    </row>
    <row r="52" ht="13.5" thickTop="1"/>
  </sheetData>
  <sheetProtection/>
  <printOptions/>
  <pageMargins left="0.7480314960629921" right="0.7480314960629921" top="0.984251968503937" bottom="0.984251968503937"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1:AO55"/>
  <sheetViews>
    <sheetView zoomScale="90" zoomScaleNormal="90" zoomScalePageLayoutView="0" workbookViewId="0" topLeftCell="F1">
      <selection activeCell="H20" sqref="H20"/>
    </sheetView>
  </sheetViews>
  <sheetFormatPr defaultColWidth="9.140625" defaultRowHeight="12.75"/>
  <cols>
    <col min="9" max="9" width="6.140625" style="0" bestFit="1" customWidth="1"/>
    <col min="10" max="10" width="10.00390625" style="0" bestFit="1" customWidth="1"/>
    <col min="11" max="11" width="6.140625" style="0" bestFit="1" customWidth="1"/>
    <col min="12" max="12" width="10.421875" style="3" customWidth="1"/>
    <col min="13" max="13" width="4.28125" style="11" customWidth="1"/>
    <col min="14" max="14" width="14.28125" style="3" customWidth="1"/>
    <col min="15" max="24" width="7.00390625" style="30" hidden="1" customWidth="1"/>
    <col min="25" max="25" width="5.7109375" style="30" customWidth="1"/>
    <col min="26" max="29" width="5.8515625" style="30" customWidth="1"/>
    <col min="30" max="30" width="5.140625" style="30" customWidth="1"/>
    <col min="31" max="32" width="5.00390625" style="30" bestFit="1" customWidth="1"/>
    <col min="33" max="34" width="6.00390625" style="30" bestFit="1" customWidth="1"/>
    <col min="35" max="35" width="5.00390625" style="30" bestFit="1" customWidth="1"/>
    <col min="36" max="36" width="5.00390625" style="88" bestFit="1" customWidth="1"/>
    <col min="37" max="38" width="7.7109375" style="0" bestFit="1" customWidth="1"/>
  </cols>
  <sheetData>
    <row r="1" spans="2:38" ht="18.75">
      <c r="B1">
        <v>312</v>
      </c>
      <c r="J1" s="78" t="s">
        <v>93</v>
      </c>
      <c r="L1" s="1" t="s">
        <v>36</v>
      </c>
      <c r="M1" s="2"/>
      <c r="AK1" s="63"/>
      <c r="AL1" s="63"/>
    </row>
    <row r="2" spans="9:39" ht="15.75" thickBot="1">
      <c r="I2" s="29">
        <v>1990</v>
      </c>
      <c r="J2" s="66">
        <v>69</v>
      </c>
      <c r="L2" s="5" t="s">
        <v>0</v>
      </c>
      <c r="M2" s="6"/>
      <c r="N2" s="7"/>
      <c r="O2" s="31"/>
      <c r="P2" s="31"/>
      <c r="Q2" s="31"/>
      <c r="R2" s="31"/>
      <c r="S2" s="31"/>
      <c r="T2" s="31"/>
      <c r="U2" s="31"/>
      <c r="V2" s="31"/>
      <c r="W2" s="31"/>
      <c r="X2" s="31"/>
      <c r="Y2" s="32"/>
      <c r="Z2" s="32" t="s">
        <v>1</v>
      </c>
      <c r="AA2" s="43"/>
      <c r="AB2" s="32"/>
      <c r="AC2" s="32"/>
      <c r="AD2" s="43"/>
      <c r="AE2" s="32"/>
      <c r="AF2" s="32"/>
      <c r="AG2" s="43"/>
      <c r="AH2" s="43"/>
      <c r="AI2" s="43"/>
      <c r="AJ2" s="89"/>
      <c r="AK2" s="98" t="s">
        <v>39</v>
      </c>
      <c r="AL2" s="99" t="s">
        <v>101</v>
      </c>
      <c r="AM2">
        <v>10</v>
      </c>
    </row>
    <row r="3" spans="9:36" ht="13.5" thickTop="1">
      <c r="I3" s="29">
        <v>1991</v>
      </c>
      <c r="J3" s="66">
        <v>74</v>
      </c>
      <c r="L3" s="8"/>
      <c r="M3" s="9"/>
      <c r="N3" s="8" t="s">
        <v>2</v>
      </c>
      <c r="O3" s="33">
        <v>1990</v>
      </c>
      <c r="P3" s="33">
        <v>1991</v>
      </c>
      <c r="Q3" s="33">
        <v>1992</v>
      </c>
      <c r="R3" s="33">
        <v>1993</v>
      </c>
      <c r="S3" s="33">
        <v>1994</v>
      </c>
      <c r="T3" s="33">
        <v>1995</v>
      </c>
      <c r="U3" s="33">
        <v>1996</v>
      </c>
      <c r="V3" s="33">
        <v>1997</v>
      </c>
      <c r="W3" s="33">
        <v>1998</v>
      </c>
      <c r="X3" s="33">
        <v>1999</v>
      </c>
      <c r="Y3" s="33">
        <v>2000</v>
      </c>
      <c r="Z3" s="34">
        <v>2001</v>
      </c>
      <c r="AA3" s="34">
        <v>2002</v>
      </c>
      <c r="AB3" s="34">
        <v>2003</v>
      </c>
      <c r="AC3" s="34">
        <v>2004</v>
      </c>
      <c r="AD3" s="34">
        <v>2005</v>
      </c>
      <c r="AE3" s="34">
        <v>2006</v>
      </c>
      <c r="AF3" s="34">
        <v>2007</v>
      </c>
      <c r="AG3" s="34">
        <v>2008</v>
      </c>
      <c r="AH3" s="34">
        <v>2009</v>
      </c>
      <c r="AI3" s="34">
        <v>2010</v>
      </c>
      <c r="AJ3" s="84">
        <v>2011</v>
      </c>
    </row>
    <row r="4" spans="9:38" ht="12.75">
      <c r="I4" s="29">
        <v>1992</v>
      </c>
      <c r="J4" s="66">
        <v>76.3</v>
      </c>
      <c r="L4" s="10" t="s">
        <v>18</v>
      </c>
      <c r="N4" s="3" t="s">
        <v>3</v>
      </c>
      <c r="O4" s="30">
        <f>Annual!D4/'Hide me please'!$J$2*100</f>
        <v>1.2579710144927536</v>
      </c>
      <c r="P4" s="30">
        <f>Annual!E4/'Hide me please'!$J$3*100</f>
        <v>1.1648648648648647</v>
      </c>
      <c r="Q4" s="30">
        <f>Annual!F4/'Hide me please'!$J$4*100</f>
        <v>1.1861074705111403</v>
      </c>
      <c r="R4" s="30">
        <f>Annual!G4/'Hide me please'!$J$5*100</f>
        <v>1.1619537275064267</v>
      </c>
      <c r="S4" s="30">
        <f>Annual!H4/'Hide me please'!$J$6*100</f>
        <v>1.0671736375158427</v>
      </c>
      <c r="T4" s="30">
        <f>Annual!I4/'Hide me please'!$J$7*100</f>
        <v>0.9827160493827161</v>
      </c>
      <c r="U4" s="30">
        <f>Annual!J4/'Hide me please'!$J$8*100</f>
        <v>0.9137724550898204</v>
      </c>
      <c r="V4" s="30">
        <f>Annual!K4/'Hide me please'!$J$9*100</f>
        <v>0.8826291079812205</v>
      </c>
      <c r="W4" s="30">
        <f>Annual!L4/'Hide me please'!$J$10*100</f>
        <v>0.8929804372842347</v>
      </c>
      <c r="X4" s="30">
        <f>Annual!M4/'Hide me please'!$J$11*100</f>
        <v>0.8761261261261262</v>
      </c>
      <c r="Y4" s="30">
        <f>Annual!N4/'Hide me please'!$J$12*100</f>
        <v>0.8534675615212527</v>
      </c>
      <c r="Z4" s="30">
        <f>Annual!O4/'Hide me please'!$J$13*100</f>
        <v>0.853300677230587</v>
      </c>
      <c r="AA4" s="30">
        <f>Annual!P4/'Hide me please'!$J$14*100</f>
        <v>0.8406889128094724</v>
      </c>
      <c r="AB4" s="30">
        <f>Annual!Q4/'Hide me please'!$J$15*100</f>
        <v>0.7836134453781513</v>
      </c>
      <c r="AC4" s="30">
        <f>Annual!R4/'Hide me please'!$J$16*100</f>
        <v>0.8411885245901638</v>
      </c>
      <c r="AD4" s="30">
        <f>Annual!S4/'Hide me please'!$J$17*100</f>
        <v>0.9530000000000001</v>
      </c>
      <c r="AE4" s="30">
        <f>Annual!T4/'Hide me please'!$J$18*100</f>
        <v>0.9776482021379981</v>
      </c>
      <c r="AF4" s="30">
        <f>Annual!U4/'Hide me please'!$J$19*100</f>
        <v>1</v>
      </c>
      <c r="AG4" s="30">
        <f>Annual!V4/'Hide me please'!$J$20*100</f>
        <v>1.1683413526145061</v>
      </c>
      <c r="AH4" s="30">
        <f>Annual!W4/'Hide me please'!$J$21*100</f>
        <v>1.4249727211683516</v>
      </c>
      <c r="AI4" s="88"/>
      <c r="AJ4" s="85"/>
      <c r="AK4" s="95"/>
      <c r="AL4" s="95"/>
    </row>
    <row r="5" spans="9:38" ht="12.75">
      <c r="I5" s="29">
        <v>1993</v>
      </c>
      <c r="J5" s="66">
        <v>77.8</v>
      </c>
      <c r="N5" s="3" t="s">
        <v>4</v>
      </c>
      <c r="O5" s="30">
        <f>Annual!D5/'Hide me please'!$J$2*100</f>
        <v>1.0333333333333332</v>
      </c>
      <c r="P5" s="30">
        <f>Annual!E5/'Hide me please'!$J$3*100</f>
        <v>0.9729729729729729</v>
      </c>
      <c r="Q5" s="30">
        <f>Annual!F5/'Hide me please'!$J$4*100</f>
        <v>0.9737876802096985</v>
      </c>
      <c r="R5" s="30">
        <f>Annual!G5/'Hide me please'!$J$5*100</f>
        <v>0.9678663239074551</v>
      </c>
      <c r="S5" s="30">
        <f>Annual!H5/'Hide me please'!$J$6*100</f>
        <v>0.9353612167300379</v>
      </c>
      <c r="T5" s="30">
        <f>Annual!I5/'Hide me please'!$J$7*100</f>
        <v>0.8469135802469138</v>
      </c>
      <c r="U5" s="30">
        <f>Annual!J5/'Hide me please'!$J$8*100</f>
        <v>0.7868263473053894</v>
      </c>
      <c r="V5" s="30">
        <f>Annual!K5/'Hide me please'!$J$9*100</f>
        <v>0.6960093896713615</v>
      </c>
      <c r="W5" s="30">
        <f>Annual!L5/'Hide me please'!$J$10*100</f>
        <v>0.7088607594936709</v>
      </c>
      <c r="X5" s="30">
        <f>Annual!M5/'Hide me please'!$J$11*100</f>
        <v>0.6858108108108109</v>
      </c>
      <c r="Y5" s="30">
        <f>Annual!N5/'Hide me please'!$J$12*100</f>
        <v>0.6689038031319909</v>
      </c>
      <c r="Z5" s="30">
        <f>Annual!O5/'Hide me please'!$J$13*100</f>
        <v>0.6683000197251627</v>
      </c>
      <c r="AA5" s="30">
        <f>Annual!P5/'Hide me please'!$J$14*100</f>
        <v>0.6609257265877286</v>
      </c>
      <c r="AB5" s="30">
        <f>Annual!Q5/'Hide me please'!$J$15*100</f>
        <v>0.6566796650661544</v>
      </c>
      <c r="AC5" s="30">
        <f>Annual!R5/'Hide me please'!$J$16*100</f>
        <v>0.7182377049180327</v>
      </c>
      <c r="AD5" s="30">
        <f>Annual!S5/'Hide me please'!$J$17*100</f>
        <v>0.8329999999999999</v>
      </c>
      <c r="AE5" s="30">
        <f>Annual!T5/'Hide me please'!$J$18*100</f>
        <v>0.8007774538386782</v>
      </c>
      <c r="AF5" s="30">
        <f>Annual!U5/'Hide me please'!$J$19*100</f>
        <v>0.7680608365019012</v>
      </c>
      <c r="AG5" s="30">
        <f>Annual!V5/'Hide me please'!$J$20*100</f>
        <v>0.8768935715951588</v>
      </c>
      <c r="AH5" s="30">
        <f>Annual!W5/'Hide me please'!$J$21*100</f>
        <v>0.9821878698851914</v>
      </c>
      <c r="AI5" s="88"/>
      <c r="AJ5" s="85"/>
      <c r="AK5" s="95"/>
      <c r="AL5" s="95"/>
    </row>
    <row r="6" spans="9:38" ht="12.75">
      <c r="I6" s="29">
        <v>1994</v>
      </c>
      <c r="J6" s="66">
        <v>78.9</v>
      </c>
      <c r="N6" s="3" t="s">
        <v>5</v>
      </c>
      <c r="O6" s="30">
        <f>Annual!D6/'Hide me please'!$J$2*100</f>
        <v>0.7985507246376813</v>
      </c>
      <c r="P6" s="30">
        <f>Annual!E6/'Hide me please'!$J$3*100</f>
        <v>0.731081081081081</v>
      </c>
      <c r="Q6" s="30">
        <f>Annual!F6/'Hide me please'!$J$4*100</f>
        <v>0.7129750982961993</v>
      </c>
      <c r="R6" s="30">
        <f>Annual!G6/'Hide me please'!$J$5*100</f>
        <v>0.6439588688946015</v>
      </c>
      <c r="S6" s="30">
        <f>Annual!H6/'Hide me please'!$J$6*100</f>
        <v>0.6311787072243346</v>
      </c>
      <c r="T6" s="30">
        <f>Annual!I6/'Hide me please'!$J$7*100</f>
        <v>0.5777777777777778</v>
      </c>
      <c r="U6" s="30">
        <f>Annual!J6/'Hide me please'!$J$8*100</f>
        <v>0.5317365269461077</v>
      </c>
      <c r="V6" s="30">
        <f>Annual!K6/'Hide me please'!$J$9*100</f>
        <v>0.5176056338028169</v>
      </c>
      <c r="W6" s="30">
        <f>Annual!L6/'Hide me please'!$J$10*100</f>
        <v>0.5166858457997698</v>
      </c>
      <c r="X6" s="30">
        <f>Annual!M6/'Hide me please'!$J$11*100</f>
        <v>0.49774774774774777</v>
      </c>
      <c r="Y6" s="30">
        <f>Annual!N6/'Hide me please'!$J$12*100</f>
        <v>0.49664429530201337</v>
      </c>
      <c r="Z6" s="30">
        <f>Annual!O6/'Hide me please'!$J$13*100</f>
        <v>0.5031067131303834</v>
      </c>
      <c r="AA6" s="30">
        <f>Annual!P6/'Hide me please'!$J$14*100</f>
        <v>0.5059203444564047</v>
      </c>
      <c r="AB6" s="30">
        <f>Annual!Q6/'Hide me please'!$J$15*100</f>
        <v>0.4421755915453046</v>
      </c>
      <c r="AC6" s="30">
        <f>Annual!R6/'Hide me please'!$J$16*100</f>
        <v>0.47950819672131156</v>
      </c>
      <c r="AD6" s="30">
        <f>Annual!S6/'Hide me please'!$J$17*100</f>
        <v>0.549</v>
      </c>
      <c r="AE6" s="30">
        <f>Annual!T6/'Hide me please'!$J$18*100</f>
        <v>0.5053449951409136</v>
      </c>
      <c r="AF6" s="30">
        <f>Annual!U6/'Hide me please'!$J$19*100</f>
        <v>0.596958174904943</v>
      </c>
      <c r="AG6" s="30">
        <f>Annual!V6/'Hide me please'!$J$20*100</f>
        <v>0.753554960938602</v>
      </c>
      <c r="AH6" s="30">
        <f>Annual!W6/'Hide me please'!$J$21*100</f>
        <v>0.6796315344973843</v>
      </c>
      <c r="AI6" s="88">
        <f>Annual!X6/'Hide me please'!$J$22*100</f>
        <v>0.7588652482269503</v>
      </c>
      <c r="AJ6" s="85"/>
      <c r="AK6" s="95"/>
      <c r="AL6" s="95"/>
    </row>
    <row r="7" spans="9:41" ht="12.75">
      <c r="I7" s="29">
        <v>1995</v>
      </c>
      <c r="J7" s="66">
        <v>81</v>
      </c>
      <c r="L7" s="10"/>
      <c r="M7" s="2" t="s">
        <v>6</v>
      </c>
      <c r="N7" s="10" t="s">
        <v>7</v>
      </c>
      <c r="O7" s="30">
        <f>Annual!D7/'Hide me please'!$J$2*100</f>
        <v>0.8376811594202899</v>
      </c>
      <c r="P7" s="30">
        <f>Annual!E7/'Hide me please'!$J$3*100</f>
        <v>0.7689189189189188</v>
      </c>
      <c r="Q7" s="30">
        <f>Annual!F7/'Hide me please'!$J$4*100</f>
        <v>0.7549148099606815</v>
      </c>
      <c r="R7" s="30">
        <f>Annual!G7/'Hide me please'!$J$5*100</f>
        <v>0.6953727506426737</v>
      </c>
      <c r="S7" s="30">
        <f>Annual!H7/'Hide me please'!$J$6*100</f>
        <v>0.6780735107731305</v>
      </c>
      <c r="T7" s="30">
        <f>Annual!I7/'Hide me please'!$J$7*100</f>
        <v>0.6197530864197531</v>
      </c>
      <c r="U7" s="30">
        <f>Annual!J7/'Hide me please'!$J$8*100</f>
        <v>0.5712574850299401</v>
      </c>
      <c r="V7" s="30">
        <f>Annual!K7/'Hide me please'!$J$9*100</f>
        <v>0.5469483568075117</v>
      </c>
      <c r="W7" s="30">
        <f>Annual!L7/'Hide me please'!$J$10*100</f>
        <v>0.5489067894131184</v>
      </c>
      <c r="X7" s="30">
        <f>Annual!M7/'Hide me please'!$J$11*100</f>
        <v>0.5281531531531531</v>
      </c>
      <c r="Y7" s="30">
        <f>Annual!N7/'Hide me please'!$J$12*100</f>
        <v>0.5257270693512304</v>
      </c>
      <c r="Z7" s="30">
        <f>Annual!O7/'Hide me please'!$J$13*100</f>
        <v>0.5308370044052864</v>
      </c>
      <c r="AA7" s="30">
        <f>Annual!P7/'Hide me please'!$J$14*100</f>
        <v>0.5317545748116254</v>
      </c>
      <c r="AB7" s="30">
        <f>Annual!Q7/'Hide me please'!$J$15*100</f>
        <v>0.4761451098243057</v>
      </c>
      <c r="AC7" s="30">
        <f>Annual!R7/'Hide me please'!$J$16*100</f>
        <v>0.5174180327868854</v>
      </c>
      <c r="AD7" s="30">
        <f>Annual!S7/'Hide me please'!$J$17*100</f>
        <v>0.593</v>
      </c>
      <c r="AE7" s="30">
        <f>Annual!T7/'Hide me please'!$J$18*100</f>
        <v>0.5510204081632653</v>
      </c>
      <c r="AF7" s="30">
        <f>Annual!U7/'Hide me please'!$J$19*100</f>
        <v>0.626425855513308</v>
      </c>
      <c r="AG7" s="30">
        <f>Annual!V7/'Hide me please'!$J$20*100</f>
        <v>0.7922256524143276</v>
      </c>
      <c r="AH7" s="30">
        <f>Annual!W7/'Hide me please'!$J$21*100</f>
        <v>0.7329409135214573</v>
      </c>
      <c r="AI7" s="88">
        <f>Annual!X7/'Hide me please'!$J$22*100</f>
        <v>0.8271276595744682</v>
      </c>
      <c r="AJ7" s="85">
        <f>Annual!Y7/'Hide me please'!$J$23*100</f>
        <v>0.8946459412780657</v>
      </c>
      <c r="AK7" s="95">
        <f aca="true" t="shared" si="0" ref="AK7:AK45">(AJ7-AE7)/AE7</f>
        <v>0.6236167082453787</v>
      </c>
      <c r="AL7" s="94">
        <f aca="true" t="shared" si="1" ref="AL7:AL45">(AJ7-AI7)/AI7</f>
        <v>0.08162981968023365</v>
      </c>
      <c r="AO7" s="36"/>
    </row>
    <row r="8" spans="9:38" ht="12.75">
      <c r="I8" s="29">
        <v>1996</v>
      </c>
      <c r="J8" s="66">
        <v>83.5</v>
      </c>
      <c r="N8" s="3" t="s">
        <v>19</v>
      </c>
      <c r="O8" s="30">
        <f>Annual!D8/'Hide me please'!$J$2*100</f>
        <v>0.7884057971014493</v>
      </c>
      <c r="P8" s="30">
        <f>Annual!E8/'Hide me please'!$J$3*100</f>
        <v>0.7351351351351352</v>
      </c>
      <c r="Q8" s="30">
        <f>Annual!F8/'Hide me please'!$J$4*100</f>
        <v>0.7326343381389254</v>
      </c>
      <c r="R8" s="30">
        <f>Annual!G8/'Hide me please'!$J$5*100</f>
        <v>0.7249357326478149</v>
      </c>
      <c r="S8" s="30">
        <f>Annual!H8/'Hide me please'!$J$6*100</f>
        <v>0.6666666666666666</v>
      </c>
      <c r="T8" s="30">
        <f>Annual!I8/'Hide me please'!$J$7*100</f>
        <v>0.6604938271604939</v>
      </c>
      <c r="U8" s="30">
        <f>Annual!J8/'Hide me please'!$J$8*100</f>
        <v>0.6215568862275449</v>
      </c>
      <c r="V8" s="30">
        <f>Annual!K8/'Hide me please'!$J$9*100</f>
        <v>0.6032863849765259</v>
      </c>
      <c r="W8" s="30">
        <f>Annual!L8/'Hide me please'!$J$10*100</f>
        <v>0.5995397008055235</v>
      </c>
      <c r="X8" s="30">
        <f>Annual!M8/'Hide me please'!$J$11*100</f>
        <v>0.6137387387387389</v>
      </c>
      <c r="Y8" s="30">
        <f>Annual!N8/'Hide me please'!$J$12*100</f>
        <v>0.605145413870246</v>
      </c>
      <c r="Z8" s="30">
        <f>Annual!O8/'Hide me please'!$J$13*100</f>
        <v>0.6002202643171807</v>
      </c>
      <c r="AA8" s="30">
        <f>Annual!P8/'Hide me please'!$J$14*100</f>
        <v>0.5769644779332616</v>
      </c>
      <c r="AB8" s="30">
        <f>Annual!Q8/'Hide me please'!$J$15*100</f>
        <v>0.5409663865546218</v>
      </c>
      <c r="AC8" s="30">
        <f>Annual!R8/'Hide me please'!$J$16*100</f>
        <v>0.48872950819672134</v>
      </c>
      <c r="AI8" s="88"/>
      <c r="AJ8" s="85"/>
      <c r="AK8" s="95"/>
      <c r="AL8" s="95"/>
    </row>
    <row r="9" spans="9:38" ht="12.75">
      <c r="I9" s="29">
        <v>1997</v>
      </c>
      <c r="J9" s="66">
        <v>85.2</v>
      </c>
      <c r="N9" s="3" t="s">
        <v>20</v>
      </c>
      <c r="O9" s="30">
        <f>Annual!D9/'Hide me please'!$J$2*100</f>
        <v>1.181159420289855</v>
      </c>
      <c r="P9" s="30">
        <f>Annual!E9/'Hide me please'!$J$3*100</f>
        <v>1.0972972972972974</v>
      </c>
      <c r="Q9" s="30">
        <f>Annual!F9/'Hide me please'!$J$4*100</f>
        <v>1.110091743119266</v>
      </c>
      <c r="R9" s="30">
        <f>Annual!G9/'Hide me please'!$J$5*100</f>
        <v>1.101542416452442</v>
      </c>
      <c r="S9" s="30">
        <f>Annual!H9/'Hide me please'!$J$6*100</f>
        <v>1.002534854245881</v>
      </c>
      <c r="T9" s="30">
        <f>Annual!I9/'Hide me please'!$J$7*100</f>
        <v>0.8518518518518517</v>
      </c>
      <c r="U9" s="30">
        <f>Annual!J9/'Hide me please'!$J$8*100</f>
        <v>0.7988023952095809</v>
      </c>
      <c r="V9" s="30">
        <f>Annual!K9/'Hide me please'!$J$9*100</f>
        <v>0.7699530516431925</v>
      </c>
      <c r="W9" s="30">
        <f>Annual!L9/'Hide me please'!$J$10*100</f>
        <v>0.7905638665132336</v>
      </c>
      <c r="X9" s="30">
        <f>Annual!M9/'Hide me please'!$J$11*100</f>
        <v>0.7759009009009009</v>
      </c>
      <c r="Y9" s="30">
        <f>Annual!N9/'Hide me please'!$J$12*100</f>
        <v>0.7539149888143176</v>
      </c>
      <c r="Z9" s="30">
        <f>Annual!O9/'Hide me please'!$J$13*100</f>
        <v>0.7511013215859031</v>
      </c>
      <c r="AA9" s="30">
        <f>Annual!P9/'Hide me please'!$J$14*100</f>
        <v>0.7578040904198061</v>
      </c>
      <c r="AB9" s="30">
        <f>Annual!Q9/'Hide me please'!$J$15*100</f>
        <v>0.7405462184873949</v>
      </c>
      <c r="AC9" s="30">
        <f>Annual!R9/'Hide me please'!$J$16*100</f>
        <v>0.7838114754098362</v>
      </c>
      <c r="AD9" s="30">
        <f>Annual!S9/'Hide me please'!$J$17*100</f>
        <v>0.886</v>
      </c>
      <c r="AE9" s="30">
        <f>Annual!T9/'Hide me please'!$J$18*100</f>
        <v>0.9689018464528668</v>
      </c>
      <c r="AF9" s="30">
        <f>Annual!U9/'Hide me please'!$J$19*100</f>
        <v>0.9391634980988594</v>
      </c>
      <c r="AG9" s="30">
        <f>Annual!V9/'Hide me please'!$J$20*100</f>
        <v>0.9935364727608497</v>
      </c>
      <c r="AH9" s="30">
        <f>Annual!W9/'Hide me please'!$J$21*100</f>
        <v>1.25591985428051</v>
      </c>
      <c r="AI9" s="88"/>
      <c r="AJ9" s="85"/>
      <c r="AK9" s="95"/>
      <c r="AL9" s="95"/>
    </row>
    <row r="10" spans="9:38" ht="12.75">
      <c r="I10" s="29">
        <v>1998</v>
      </c>
      <c r="J10" s="66">
        <v>86.9</v>
      </c>
      <c r="L10" s="8"/>
      <c r="M10" s="9"/>
      <c r="N10" s="8" t="s">
        <v>21</v>
      </c>
      <c r="O10" s="35">
        <f>Annual!D10/'Hide me please'!$J$2*100</f>
        <v>1.3260869565217392</v>
      </c>
      <c r="P10" s="35">
        <f>Annual!E10/'Hide me please'!$J$3*100</f>
        <v>1.2581081081081082</v>
      </c>
      <c r="Q10" s="35">
        <f>Annual!F10/'Hide me please'!$J$4*100</f>
        <v>1.2975098296199215</v>
      </c>
      <c r="R10" s="35">
        <f>Annual!G10/'Hide me please'!$J$5*100</f>
        <v>1.275064267352185</v>
      </c>
      <c r="S10" s="35">
        <f>Annual!H10/'Hide me please'!$J$6*100</f>
        <v>1.2256020278833966</v>
      </c>
      <c r="T10" s="35">
        <f>Annual!I10/'Hide me please'!$J$7*100</f>
        <v>1.1777777777777778</v>
      </c>
      <c r="U10" s="35">
        <f>Annual!J10/'Hide me please'!$J$8*100</f>
        <v>1.1293413173652693</v>
      </c>
      <c r="V10" s="35">
        <f>Annual!K10/'Hide me please'!$J$9*100</f>
        <v>0.9835680751173708</v>
      </c>
      <c r="W10" s="35">
        <f>Annual!L10/'Hide me please'!$J$10*100</f>
        <v>1.0540851553509782</v>
      </c>
      <c r="X10" s="35">
        <f>Annual!M10/'Hide me please'!$J$11*100</f>
        <v>1.0934684684684683</v>
      </c>
      <c r="Y10" s="35">
        <f>Annual!N10/'Hide me please'!$J$12*100</f>
        <v>1.0984340044742729</v>
      </c>
      <c r="Z10" s="35">
        <f>Annual!O10/'Hide me please'!$J$13*100</f>
        <v>1.2687224669603525</v>
      </c>
      <c r="AA10" s="35">
        <f>Annual!P10/'Hide me please'!$J$14*100</f>
        <v>0.9515608180839612</v>
      </c>
      <c r="AB10" s="35">
        <f>Annual!Q10/'Hide me please'!$J$15*100</f>
        <v>0.8897058823529411</v>
      </c>
      <c r="AC10" s="35">
        <f>Annual!R10/'Hide me please'!$J$16*100</f>
        <v>0.9979508196721313</v>
      </c>
      <c r="AD10" s="35"/>
      <c r="AE10" s="35"/>
      <c r="AF10" s="35"/>
      <c r="AG10" s="35"/>
      <c r="AH10" s="35"/>
      <c r="AI10" s="35"/>
      <c r="AJ10" s="86"/>
      <c r="AK10" s="96"/>
      <c r="AL10" s="97"/>
    </row>
    <row r="11" spans="9:38" ht="12.75">
      <c r="I11" s="29">
        <v>1999</v>
      </c>
      <c r="J11" s="66">
        <v>88.8</v>
      </c>
      <c r="L11" s="10" t="s">
        <v>22</v>
      </c>
      <c r="N11" s="3" t="s">
        <v>3</v>
      </c>
      <c r="O11" s="30">
        <f>Annual!D11/'Hide me please'!$J$2*100</f>
        <v>1.0521739130434782</v>
      </c>
      <c r="P11" s="30">
        <f>Annual!E11/'Hide me please'!$J$3*100</f>
        <v>0.8405405405405405</v>
      </c>
      <c r="Q11" s="30">
        <f>Annual!F11/'Hide me please'!$J$4*100</f>
        <v>0.7562254259501966</v>
      </c>
      <c r="R11" s="30">
        <f>Annual!G11/'Hide me please'!$J$5*100</f>
        <v>0.840616966580977</v>
      </c>
      <c r="S11" s="30">
        <f>Annual!H11/'Hide me please'!$J$6*100</f>
        <v>0.8428390367553865</v>
      </c>
      <c r="T11" s="30">
        <f>Annual!I11/'Hide me please'!$J$7*100</f>
        <v>0.9864197530864198</v>
      </c>
      <c r="U11" s="30">
        <f>Annual!J11/'Hide me please'!$J$8*100</f>
        <v>1.0562874251497005</v>
      </c>
      <c r="V11" s="30">
        <f>Annual!K11/'Hide me please'!$J$9*100</f>
        <v>0.9929577464788732</v>
      </c>
      <c r="W11" s="30">
        <f>Annual!L11/'Hide me please'!$J$10*100</f>
        <v>0.8457997698504027</v>
      </c>
      <c r="X11" s="30">
        <f>Annual!M11/'Hide me please'!$J$11*100</f>
        <v>0.9009009009009009</v>
      </c>
      <c r="Y11" s="30">
        <f>Annual!N11/'Hide me please'!$J$12*100</f>
        <v>1.3310961968680088</v>
      </c>
      <c r="Z11" s="30">
        <f>Annual!O11/'Hide me please'!$J$13*100</f>
        <v>1.2852422907488987</v>
      </c>
      <c r="AA11" s="30">
        <f>Annual!P11/'Hide me please'!$J$14*100</f>
        <v>1.3487621097954787</v>
      </c>
      <c r="AB11" s="30">
        <f>Annual!Q11/'Hide me please'!$J$15*100</f>
        <v>1.4779411764705883</v>
      </c>
      <c r="AC11" s="30">
        <f>Annual!R11/'Hide me please'!$J$16*100</f>
        <v>1.4426229508196722</v>
      </c>
      <c r="AD11" s="30">
        <f>Annual!S11/'Hide me please'!$J$17*100</f>
        <v>1.989</v>
      </c>
      <c r="AE11" s="30">
        <f>Annual!T11/'Hide me please'!$J$18*100</f>
        <v>2.4305150631681243</v>
      </c>
      <c r="AF11" s="30">
        <f>Annual!U11/'Hide me please'!$J$19*100</f>
        <v>2.4001901140684407</v>
      </c>
      <c r="AG11" s="30">
        <f>Annual!V11/'Hide me please'!$J$20*100</f>
        <v>3.7482089994967134</v>
      </c>
      <c r="AH11" s="30">
        <f>Annual!W11/'Hide me please'!$J$21*100</f>
        <v>3.2295081967213113</v>
      </c>
      <c r="AI11" s="88">
        <f>Annual!X11/'Hide me please'!$J$22*100</f>
        <v>3.776595744680851</v>
      </c>
      <c r="AJ11" s="85">
        <f>Annual!Y11/'Hide me please'!$J$23*100</f>
        <v>4.539723661485319</v>
      </c>
      <c r="AK11" s="95">
        <f t="shared" si="0"/>
        <v>0.8678031378122326</v>
      </c>
      <c r="AL11" s="95">
        <f t="shared" si="1"/>
        <v>0.2020676737454085</v>
      </c>
    </row>
    <row r="12" spans="9:38" ht="12.75">
      <c r="I12" s="29">
        <v>2000</v>
      </c>
      <c r="J12" s="66">
        <v>89.4</v>
      </c>
      <c r="N12" s="3" t="s">
        <v>4</v>
      </c>
      <c r="O12" s="30">
        <f>Annual!D12/'Hide me please'!$J$2*100</f>
        <v>0.9579710144927537</v>
      </c>
      <c r="P12" s="30">
        <f>Annual!E12/'Hide me please'!$J$3*100</f>
        <v>0.7878378378378378</v>
      </c>
      <c r="Q12" s="30">
        <f>Annual!F12/'Hide me please'!$J$4*100</f>
        <v>0.7287024901703801</v>
      </c>
      <c r="R12" s="30">
        <f>Annual!G12/'Hide me please'!$J$5*100</f>
        <v>0.7442159383033419</v>
      </c>
      <c r="S12" s="30">
        <f>Annual!H12/'Hide me please'!$J$6*100</f>
        <v>0.8136882129277566</v>
      </c>
      <c r="T12" s="30">
        <f>Annual!I12/'Hide me please'!$J$7*100</f>
        <v>0.945679012345679</v>
      </c>
      <c r="U12" s="30">
        <f>Annual!J12/'Hide me please'!$J$8*100</f>
        <v>0.9976047904191616</v>
      </c>
      <c r="V12" s="30">
        <f>Annual!K12/'Hide me please'!$J$9*100</f>
        <v>0.9295774647887324</v>
      </c>
      <c r="W12" s="30">
        <f>Annual!L12/'Hide me please'!$J$10*100</f>
        <v>0.7917146144994246</v>
      </c>
      <c r="X12" s="30">
        <f>Annual!M12/'Hide me please'!$J$11*100</f>
        <v>0.8671171171171171</v>
      </c>
      <c r="Y12" s="30">
        <f>Annual!N12/'Hide me please'!$J$12*100</f>
        <v>1.2192393736017897</v>
      </c>
      <c r="Z12" s="30">
        <f>Annual!O12/'Hide me please'!$J$13*100</f>
        <v>1.23568281938326</v>
      </c>
      <c r="AA12" s="30">
        <f>Annual!P12/'Hide me please'!$J$14*100</f>
        <v>1.23789020452099</v>
      </c>
      <c r="AB12" s="30">
        <f>Annual!Q12/'Hide me please'!$J$15*100</f>
        <v>1.3813025210084033</v>
      </c>
      <c r="AC12" s="30">
        <f>Annual!R12/'Hide me please'!$J$16*100</f>
        <v>1.3545081967213115</v>
      </c>
      <c r="AD12" s="30">
        <f>Annual!S12/'Hide me please'!$J$17*100</f>
        <v>1.812</v>
      </c>
      <c r="AE12" s="30">
        <f>Annual!T12/'Hide me please'!$J$18*100</f>
        <v>2.086491739552964</v>
      </c>
      <c r="AF12" s="30">
        <f>Annual!U12/'Hide me please'!$J$19*100</f>
        <v>2.197718631178707</v>
      </c>
      <c r="AG12" s="30">
        <f>Annual!V12/'Hide me please'!$J$20*100</f>
        <v>3.3047187766764083</v>
      </c>
      <c r="AH12" s="30">
        <f>Annual!W12/'Hide me please'!$J$21*100</f>
        <v>2.8979963570127505</v>
      </c>
      <c r="AI12" s="88">
        <f>Annual!X12/'Hide me please'!$J$22*100</f>
        <v>3.435283687943262</v>
      </c>
      <c r="AJ12" s="85">
        <f>Annual!Y12/'Hide me please'!$J$23*100</f>
        <v>3.9006908462867016</v>
      </c>
      <c r="AK12" s="95">
        <f t="shared" si="0"/>
        <v>0.869497382780166</v>
      </c>
      <c r="AL12" s="95">
        <f t="shared" si="1"/>
        <v>0.13547852248036127</v>
      </c>
    </row>
    <row r="13" spans="9:38" ht="12.75">
      <c r="I13" s="29">
        <v>2001</v>
      </c>
      <c r="J13" s="66">
        <v>90.8</v>
      </c>
      <c r="N13" s="3" t="s">
        <v>5</v>
      </c>
      <c r="O13" s="30">
        <f>Annual!D13/'Hide me please'!$J$2*100</f>
        <v>0.8753623188405797</v>
      </c>
      <c r="P13" s="30">
        <f>Annual!E13/'Hide me please'!$J$3*100</f>
        <v>0.7216216216216217</v>
      </c>
      <c r="Q13" s="30">
        <f>Annual!F13/'Hide me please'!$J$4*100</f>
        <v>0.6828309305373527</v>
      </c>
      <c r="R13" s="30">
        <f>Annual!G13/'Hide me please'!$J$5*100</f>
        <v>0.7172236503856042</v>
      </c>
      <c r="S13" s="30">
        <f>Annual!H13/'Hide me please'!$J$6*100</f>
        <v>0.7667934093789607</v>
      </c>
      <c r="T13" s="30">
        <f>Annual!I13/'Hide me please'!$J$7*100</f>
        <v>0.8506172839506172</v>
      </c>
      <c r="U13" s="30">
        <f>Annual!J13/'Hide me please'!$J$8*100</f>
        <v>0.9221556886227545</v>
      </c>
      <c r="V13" s="30">
        <f>Annual!K13/'Hide me please'!$J$9*100</f>
        <v>0.8438967136150234</v>
      </c>
      <c r="W13" s="30">
        <f>Annual!L13/'Hide me please'!$J$10*100</f>
        <v>0.6628308400460298</v>
      </c>
      <c r="X13" s="30">
        <f>Annual!M13/'Hide me please'!$J$11*100</f>
        <v>0.777027027027027</v>
      </c>
      <c r="Y13" s="30">
        <f>Annual!N13/'Hide me please'!$J$12*100</f>
        <v>1.1409395973154361</v>
      </c>
      <c r="Z13" s="30">
        <f>Annual!O13/'Hide me please'!$J$13*100</f>
        <v>1.0605726872246697</v>
      </c>
      <c r="AA13" s="30">
        <f>Annual!P13/'Hide me please'!$J$14*100</f>
        <v>1.1593110871905274</v>
      </c>
      <c r="AB13" s="30">
        <f>Annual!Q13/'Hide me please'!$J$15*100</f>
        <v>1.2899159663865547</v>
      </c>
      <c r="AC13" s="30">
        <f>Annual!R13/'Hide me please'!$J$16*100</f>
        <v>1.2725409836065575</v>
      </c>
      <c r="AD13" s="30">
        <f>Annual!S13/'Hide me please'!$J$17*100</f>
        <v>1.584</v>
      </c>
      <c r="AE13" s="30">
        <f>Annual!T13/'Hide me please'!$J$18*100</f>
        <v>2.0787172011661803</v>
      </c>
      <c r="AF13" s="30">
        <f>Annual!U13/'Hide me please'!$J$19*100</f>
        <v>2.0636882129277563</v>
      </c>
      <c r="AG13" s="30">
        <f>Annual!V13/'Hide me please'!$J$20*100</f>
        <v>2.6999076638965835</v>
      </c>
      <c r="AH13" s="30">
        <f>Annual!W13/'Hide me please'!$J$21*100</f>
        <v>2.8816029143898</v>
      </c>
      <c r="AI13" s="88">
        <f>Annual!X13/'Hide me please'!$J$22*100</f>
        <v>3.4982834879994416</v>
      </c>
      <c r="AJ13" s="85">
        <f>Annual!Y13/'Hide me please'!$J$23*100</f>
        <v>4.221934369602764</v>
      </c>
      <c r="AK13" s="95">
        <f t="shared" si="0"/>
        <v>1.031028736008062</v>
      </c>
      <c r="AL13" s="95">
        <f t="shared" si="1"/>
        <v>0.20685884494088136</v>
      </c>
    </row>
    <row r="14" spans="9:38" ht="12.75">
      <c r="I14" s="29">
        <v>2002</v>
      </c>
      <c r="J14" s="66">
        <v>92.9</v>
      </c>
      <c r="M14" s="11" t="s">
        <v>8</v>
      </c>
      <c r="N14" s="3" t="s">
        <v>9</v>
      </c>
      <c r="O14" s="30">
        <f>Annual!D14/'Hide me please'!$J$2*100</f>
        <v>0.8478260869565216</v>
      </c>
      <c r="P14" s="30">
        <f>Annual!E14/'Hide me please'!$J$3*100</f>
        <v>0.7527027027027028</v>
      </c>
      <c r="Q14" s="30">
        <f>Annual!F14/'Hide me please'!$J$4*100</f>
        <v>0.6998689384010486</v>
      </c>
      <c r="R14" s="30">
        <f>Annual!G14/'Hide me please'!$J$5*100</f>
        <v>0.712082262210797</v>
      </c>
      <c r="S14" s="30">
        <f>Annual!H14/'Hide me please'!$J$6*100</f>
        <v>0.7490494296577945</v>
      </c>
      <c r="T14" s="30">
        <f>Annual!I14/'Hide me please'!$J$7*100</f>
        <v>0.8148148148148149</v>
      </c>
      <c r="U14" s="30">
        <f>Annual!J14/'Hide me please'!$J$8*100</f>
        <v>0.8994011976047903</v>
      </c>
      <c r="V14" s="30">
        <f>Annual!K14/'Hide me please'!$J$9*100</f>
        <v>0.8274647887323943</v>
      </c>
      <c r="W14" s="30">
        <f>Annual!L14/'Hide me please'!$J$10*100</f>
        <v>0.619102416570771</v>
      </c>
      <c r="X14" s="30">
        <f>Annual!M14/'Hide me please'!$J$11*100</f>
        <v>0.731981981981982</v>
      </c>
      <c r="Y14" s="30">
        <f>Annual!N14/'Hide me please'!$J$12*100</f>
        <v>1.1185682326621922</v>
      </c>
      <c r="Z14" s="30">
        <f>Annual!O14/'Hide me please'!$J$13*100</f>
        <v>1.0374449339207048</v>
      </c>
      <c r="AA14" s="30">
        <f>Annual!P14/'Hide me please'!$J$14*100</f>
        <v>1.0667384284176533</v>
      </c>
      <c r="AB14" s="30">
        <f>Annual!Q14/'Hide me please'!$J$15*100</f>
        <v>1.2632170437599686</v>
      </c>
      <c r="AC14" s="30">
        <f>Annual!R14/'Hide me please'!$J$16*100</f>
        <v>1.264344262295082</v>
      </c>
      <c r="AD14" s="30">
        <f>Annual!S14/'Hide me please'!$J$17*100</f>
        <v>1.534</v>
      </c>
      <c r="AE14" s="30">
        <f>Annual!T14/'Hide me please'!$J$18*100</f>
        <v>2.0806608357628766</v>
      </c>
      <c r="AF14" s="30">
        <f>Annual!U14/'Hide me please'!$J$19*100</f>
        <v>1.9961977186311788</v>
      </c>
      <c r="AI14" s="88"/>
      <c r="AJ14" s="85"/>
      <c r="AK14" s="95"/>
      <c r="AL14" s="95"/>
    </row>
    <row r="15" spans="9:38" ht="12.75">
      <c r="I15" s="29">
        <v>2003</v>
      </c>
      <c r="J15" s="66">
        <v>95.2</v>
      </c>
      <c r="N15" s="3" t="s">
        <v>10</v>
      </c>
      <c r="O15" s="30">
        <f>Annual!D15/'Hide me please'!$J$2*100</f>
        <v>0.9246376811594204</v>
      </c>
      <c r="P15" s="30">
        <f>Annual!E15/'Hide me please'!$J$3*100</f>
        <v>0.7040540540540541</v>
      </c>
      <c r="Q15" s="30">
        <f>Annual!F15/'Hide me please'!$J$4*100</f>
        <v>0.6749672346002622</v>
      </c>
      <c r="R15" s="30">
        <f>Annual!G15/'Hide me please'!$J$5*100</f>
        <v>0.7249357326478149</v>
      </c>
      <c r="S15" s="30">
        <f>Annual!H15/'Hide me please'!$J$6*100</f>
        <v>0.7972116603295311</v>
      </c>
      <c r="T15" s="30">
        <f>Annual!I15/'Hide me please'!$J$7*100</f>
        <v>0.9160493827160493</v>
      </c>
      <c r="U15" s="30">
        <f>Annual!J15/'Hide me please'!$J$8*100</f>
        <v>0.9640718562874252</v>
      </c>
      <c r="V15" s="30">
        <f>Annual!K15/'Hide me please'!$J$9*100</f>
        <v>0.8744131455399061</v>
      </c>
      <c r="W15" s="30">
        <f>Annual!L15/'Hide me please'!$J$10*100</f>
        <v>0.7410817031070195</v>
      </c>
      <c r="X15" s="30">
        <f>Annual!M15/'Hide me please'!$J$11*100</f>
        <v>0.855855855855856</v>
      </c>
      <c r="Y15" s="30">
        <f>Annual!N15/'Hide me please'!$J$12*100</f>
        <v>1.1521252796420582</v>
      </c>
      <c r="Z15" s="30">
        <f>Annual!O15/'Hide me please'!$J$13*100</f>
        <v>1.1024229074889866</v>
      </c>
      <c r="AA15" s="30">
        <f>Annual!P15/'Hide me please'!$J$14*100</f>
        <v>1.10010764262648</v>
      </c>
      <c r="AB15" s="30">
        <f>Annual!Q15/'Hide me please'!$J$15*100</f>
        <v>1.3392857142857142</v>
      </c>
      <c r="AC15" s="30">
        <f>Annual!R15/'Hide me please'!$J$16*100</f>
        <v>1.2868852459016393</v>
      </c>
      <c r="AD15" s="30">
        <f>Annual!S15/'Hide me please'!$J$17*100</f>
        <v>1.6760000000000002</v>
      </c>
      <c r="AE15" s="30">
        <f>Annual!T15/'Hide me please'!$J$18*100</f>
        <v>2.074829931972789</v>
      </c>
      <c r="AF15" s="30">
        <f>Annual!U15/'Hide me please'!$J$19*100</f>
        <v>2.1872623574144487</v>
      </c>
      <c r="AI15" s="88"/>
      <c r="AJ15" s="85"/>
      <c r="AK15" s="95"/>
      <c r="AL15" s="95"/>
    </row>
    <row r="16" spans="9:41" ht="12.75">
      <c r="I16" s="29">
        <v>2004</v>
      </c>
      <c r="J16" s="66">
        <v>97.6</v>
      </c>
      <c r="L16" s="10"/>
      <c r="M16" s="2" t="s">
        <v>6</v>
      </c>
      <c r="N16" s="10" t="s">
        <v>7</v>
      </c>
      <c r="O16" s="30">
        <f>Annual!D16/'Hide me please'!$J$2*100</f>
        <v>0.927536231884058</v>
      </c>
      <c r="P16" s="30">
        <f>Annual!E16/'Hide me please'!$J$3*100</f>
        <v>0.7594594594594596</v>
      </c>
      <c r="Q16" s="30">
        <f>Annual!F16/'Hide me please'!$J$4*100</f>
        <v>0.7090432503276541</v>
      </c>
      <c r="R16" s="30">
        <f>Annual!G16/'Hide me please'!$J$5*100</f>
        <v>0.7429305912596401</v>
      </c>
      <c r="S16" s="30">
        <f>Annual!H16/'Hide me please'!$J$6*100</f>
        <v>0.7934093789607096</v>
      </c>
      <c r="T16" s="30">
        <f>Annual!I16/'Hide me please'!$J$7*100</f>
        <v>0.9024691358024691</v>
      </c>
      <c r="U16" s="30">
        <f>Annual!J16/'Hide me please'!$J$8*100</f>
        <v>0.9664670658682635</v>
      </c>
      <c r="V16" s="30">
        <f>Annual!K16/'Hide me please'!$J$9*100</f>
        <v>0.8931924882629108</v>
      </c>
      <c r="W16" s="30">
        <f>Annual!L16/'Hide me please'!$J$10*100</f>
        <v>0.7318757192174914</v>
      </c>
      <c r="X16" s="30">
        <f>Annual!M16/'Hide me please'!$J$11*100</f>
        <v>0.8333333333333334</v>
      </c>
      <c r="Y16" s="30">
        <f>Annual!N16/'Hide me please'!$J$12*100</f>
        <v>1.1968680089485457</v>
      </c>
      <c r="Z16" s="30">
        <f>Annual!O16/'Hide me please'!$J$13*100</f>
        <v>1.1508810572687223</v>
      </c>
      <c r="AA16" s="30">
        <f>Annual!P16/'Hide me please'!$J$14*100</f>
        <v>1.1808396124865446</v>
      </c>
      <c r="AB16" s="30">
        <f>Annual!Q16/'Hide me please'!$J$15*100</f>
        <v>1.346638655462185</v>
      </c>
      <c r="AC16" s="30">
        <f>Annual!R16/'Hide me please'!$J$16*100</f>
        <v>1.3237704918032789</v>
      </c>
      <c r="AD16" s="30">
        <f>Annual!S16/'Hide me please'!$J$17*100</f>
        <v>1.717</v>
      </c>
      <c r="AE16" s="30">
        <f>Annual!T16/'Hide me please'!$J$18*100</f>
        <v>2.127308066083576</v>
      </c>
      <c r="AF16" s="30">
        <f>Annual!U16/'Hide me please'!$J$19*100</f>
        <v>2.153992395437262</v>
      </c>
      <c r="AG16" s="30">
        <f>Annual!V16/'Hide me please'!$J$20*100</f>
        <v>3.048014773776547</v>
      </c>
      <c r="AH16" s="30">
        <f>Annual!W16/'Hide me please'!$J$21*100</f>
        <v>2.9335154826958107</v>
      </c>
      <c r="AI16" s="88">
        <f>Annual!X16/'Hide me please'!$J$22*100</f>
        <v>3.5124113475177308</v>
      </c>
      <c r="AJ16" s="85">
        <f>Annual!Y16/'Hide me please'!$J$23*100</f>
        <v>4.15112262521589</v>
      </c>
      <c r="AK16" s="95">
        <f t="shared" si="0"/>
        <v>0.9513500143203064</v>
      </c>
      <c r="AL16" s="94">
        <f t="shared" si="1"/>
        <v>0.18184409925379183</v>
      </c>
      <c r="AO16" s="36"/>
    </row>
    <row r="17" spans="9:38" ht="12.75">
      <c r="I17" s="29">
        <v>2005</v>
      </c>
      <c r="J17" s="66">
        <v>100</v>
      </c>
      <c r="N17" s="3" t="s">
        <v>19</v>
      </c>
      <c r="O17" s="30">
        <f>Annual!D17/'Hide me please'!$J$2*100</f>
        <v>0.7724637681159421</v>
      </c>
      <c r="P17" s="30">
        <f>Annual!E17/'Hide me please'!$J$3*100</f>
        <v>0.6851351351351351</v>
      </c>
      <c r="Q17" s="30">
        <f>Annual!F17/'Hide me please'!$J$4*100</f>
        <v>0.6631716906946264</v>
      </c>
      <c r="R17" s="30">
        <f>Annual!G17/'Hide me please'!$J$5*100</f>
        <v>0.6735218508997429</v>
      </c>
      <c r="S17" s="30">
        <f>Annual!H17/'Hide me please'!$J$6*100</f>
        <v>0.7275031685678072</v>
      </c>
      <c r="T17" s="30">
        <f>Annual!I17/'Hide me please'!$J$7*100</f>
        <v>0.8518518518518517</v>
      </c>
      <c r="U17" s="30">
        <f>Annual!J17/'Hide me please'!$J$8*100</f>
        <v>0.902994011976048</v>
      </c>
      <c r="V17" s="30">
        <f>Annual!K17/'Hide me please'!$J$9*100</f>
        <v>0.812206572769953</v>
      </c>
      <c r="W17" s="30">
        <f>Annual!L17/'Hide me please'!$J$10*100</f>
        <v>0.6950517836593786</v>
      </c>
      <c r="X17" s="30">
        <f>Annual!M17/'Hide me please'!$J$11*100</f>
        <v>0.713963963963964</v>
      </c>
      <c r="Y17" s="30">
        <f>Annual!N17/'Hide me please'!$J$12*100</f>
        <v>0.9507829977628635</v>
      </c>
      <c r="Z17" s="30">
        <f>Annual!O17/'Hide me please'!$J$13*100</f>
        <v>1.013215859030837</v>
      </c>
      <c r="AA17" s="30">
        <f>Annual!P17/'Hide me please'!$J$13*100</f>
        <v>1.1002202643171806</v>
      </c>
      <c r="AB17" s="30">
        <f>Annual!Q17/'Hide me please'!$J$15*100</f>
        <v>1.259453781512605</v>
      </c>
      <c r="AC17" s="30">
        <f>Annual!R17/'Hide me please'!$J$16*100</f>
        <v>1.1977459016393444</v>
      </c>
      <c r="AI17" s="88"/>
      <c r="AJ17" s="85"/>
      <c r="AK17" s="95"/>
      <c r="AL17" s="95"/>
    </row>
    <row r="18" spans="9:38" ht="12.75">
      <c r="I18" s="29">
        <v>2006</v>
      </c>
      <c r="J18" s="66">
        <v>102.9</v>
      </c>
      <c r="N18" s="3" t="s">
        <v>20</v>
      </c>
      <c r="O18" s="30">
        <f>Annual!D18/'Hide me please'!$J$2*100</f>
        <v>0.982608695652174</v>
      </c>
      <c r="P18" s="30">
        <f>Annual!E18/'Hide me please'!$J$3*100</f>
        <v>0.7932432432432431</v>
      </c>
      <c r="Q18" s="30">
        <f>Annual!F18/'Hide me please'!$J$4*100</f>
        <v>0.7352555701179555</v>
      </c>
      <c r="R18" s="30">
        <f>Annual!G18/'Hide me please'!$J$5*100</f>
        <v>0.7673521850899743</v>
      </c>
      <c r="S18" s="30">
        <f>Annual!H18/'Hide me please'!$J$6*100</f>
        <v>0.8276299112801014</v>
      </c>
      <c r="T18" s="30">
        <f>Annual!I18/'Hide me please'!$J$7*100</f>
        <v>0.9691358024691359</v>
      </c>
      <c r="U18" s="30">
        <f>Annual!J18/'Hide me please'!$J$8*100</f>
        <v>1.0287425149700598</v>
      </c>
      <c r="V18" s="30">
        <f>Annual!K18/'Hide me please'!$J$9*100</f>
        <v>0.9424882629107981</v>
      </c>
      <c r="W18" s="30">
        <f>Annual!L18/'Hide me please'!$J$10*100</f>
        <v>0.8239355581127731</v>
      </c>
      <c r="X18" s="30">
        <f>Annual!M18/'Hide me please'!$J$11*100</f>
        <v>0.8896396396396398</v>
      </c>
      <c r="Y18" s="30">
        <f>Annual!N18/'Hide me please'!$J$12*100</f>
        <v>1.2796420581655479</v>
      </c>
      <c r="Z18" s="30">
        <f>Annual!O18/'Hide me please'!$J$13*100</f>
        <v>1.2588105726872247</v>
      </c>
      <c r="AA18" s="30">
        <f>Annual!P17/'Hide me please'!$J$14*100</f>
        <v>1.07534983853606</v>
      </c>
      <c r="AB18" s="30">
        <f>Annual!Q18/'Hide me please'!$J$15*100</f>
        <v>1.4506302521008403</v>
      </c>
      <c r="AC18" s="30">
        <f>Annual!R18/'Hide me please'!$J$16*100</f>
        <v>1.4467213114754098</v>
      </c>
      <c r="AD18" s="30">
        <f>Annual!S18/'Hide me please'!$J$17*100</f>
        <v>2.046</v>
      </c>
      <c r="AE18" s="30">
        <f>Annual!T18/'Hide me please'!$J$18*100</f>
        <v>2.462585034013605</v>
      </c>
      <c r="AF18" s="30">
        <f>Annual!U18/'Hide me please'!$J$19*100</f>
        <v>2.338403041825095</v>
      </c>
      <c r="AG18" s="30">
        <f>Annual!V18/'Hide me please'!$J$20*100</f>
        <v>3.8190212373037857</v>
      </c>
      <c r="AH18" s="30">
        <f>Annual!W18/'Hide me please'!$J$21*100</f>
        <v>2.965391621129326</v>
      </c>
      <c r="AI18" s="88">
        <f>Annual!X18/'Hide me please'!$J$22*100</f>
        <v>3.589539007092199</v>
      </c>
      <c r="AJ18" s="85">
        <f>Annual!Y18/'Hide me please'!$J$23*100</f>
        <v>4.286701208981002</v>
      </c>
      <c r="AK18" s="95">
        <f t="shared" si="0"/>
        <v>0.7407322588956006</v>
      </c>
      <c r="AL18" s="95">
        <f t="shared" si="1"/>
        <v>0.19422053932590017</v>
      </c>
    </row>
    <row r="19" spans="9:38" ht="12.75">
      <c r="I19" s="29">
        <v>2007</v>
      </c>
      <c r="J19" s="66">
        <v>105.2</v>
      </c>
      <c r="L19" s="8"/>
      <c r="M19" s="9"/>
      <c r="N19" s="8" t="s">
        <v>21</v>
      </c>
      <c r="O19" s="35">
        <f>Annual!D19/'Hide me please'!$J$2*100</f>
        <v>1.2246376811594204</v>
      </c>
      <c r="P19" s="35">
        <f>Annual!E19/'Hide me please'!$J$3*100</f>
        <v>1.0324324324324323</v>
      </c>
      <c r="Q19" s="35">
        <f>Annual!F19/'Hide me please'!$J$4*100</f>
        <v>0.9423328964613368</v>
      </c>
      <c r="R19" s="35">
        <f>Annual!G19/'Hide me please'!$J$5*100</f>
        <v>0.9370179948586119</v>
      </c>
      <c r="S19" s="35">
        <f>Annual!H19/'Hide me please'!$J$6*100</f>
        <v>0.9683143219264891</v>
      </c>
      <c r="T19" s="35">
        <f>Annual!I19/'Hide me please'!$J$7*100</f>
        <v>1.1049382716049383</v>
      </c>
      <c r="U19" s="35">
        <f>Annual!J19/'Hide me please'!$J$8*100</f>
        <v>1.2251497005988023</v>
      </c>
      <c r="V19" s="35">
        <f>Annual!K19/'Hide me please'!$J$9*100</f>
        <v>1.1232394366197183</v>
      </c>
      <c r="W19" s="35">
        <f>Annual!L19/'Hide me please'!$J$10*100</f>
        <v>1.0655926352128884</v>
      </c>
      <c r="X19" s="35">
        <f>Annual!M19/'Hide me please'!$J$11*100</f>
        <v>1.1925675675675675</v>
      </c>
      <c r="Y19" s="35">
        <f>Annual!N19/'Hide me please'!$J$12*100</f>
        <v>1.6409395973154364</v>
      </c>
      <c r="Z19" s="35">
        <f>Annual!O19/'Hide me please'!$J$13*100</f>
        <v>1.6541850220264318</v>
      </c>
      <c r="AA19" s="35">
        <f>Annual!P19/'Hide me please'!$J$14*100</f>
        <v>1.5812701829924651</v>
      </c>
      <c r="AB19" s="35">
        <f>Annual!Q19/'Hide me please'!$J$15*100</f>
        <v>1.7962184873949578</v>
      </c>
      <c r="AC19" s="35">
        <f>Annual!R19/'Hide me please'!$J$16*100</f>
        <v>1.648565573770492</v>
      </c>
      <c r="AD19" s="35"/>
      <c r="AE19" s="35"/>
      <c r="AF19" s="35"/>
      <c r="AG19" s="35"/>
      <c r="AH19" s="35"/>
      <c r="AI19" s="35"/>
      <c r="AJ19" s="86"/>
      <c r="AK19" s="96"/>
      <c r="AL19" s="97"/>
    </row>
    <row r="20" spans="9:38" ht="12.75">
      <c r="I20" s="29">
        <v>2008</v>
      </c>
      <c r="J20" s="79">
        <v>108.3</v>
      </c>
      <c r="L20" s="10" t="s">
        <v>23</v>
      </c>
      <c r="N20" s="3" t="s">
        <v>3</v>
      </c>
      <c r="O20" s="30">
        <f>Annual!D20/'Hide me please'!$J$2*100</f>
        <v>1.9623188405797105</v>
      </c>
      <c r="P20" s="30">
        <f>Annual!E20/'Hide me please'!$J$3*100</f>
        <v>1.8148648648648649</v>
      </c>
      <c r="Q20" s="30">
        <f>Annual!F20/'Hide me please'!$J$4*100</f>
        <v>1.5412844036697249</v>
      </c>
      <c r="R20" s="30">
        <f>Annual!G20/'Hide me please'!$J$5*100</f>
        <v>1.609254498714653</v>
      </c>
      <c r="S20" s="30">
        <f>Annual!H20/'Hide me please'!$J$6*100</f>
        <v>1.5449936628643852</v>
      </c>
      <c r="T20" s="30">
        <f>Annual!I20/'Hide me please'!$J$7*100</f>
        <v>1.497530864197531</v>
      </c>
      <c r="U20" s="30">
        <f>Annual!J20/'Hide me please'!$J$8*100</f>
        <v>1.6275449101796406</v>
      </c>
      <c r="V20" s="30">
        <f>Annual!K20/'Hide me please'!$J$9*100</f>
        <v>1.6255868544600938</v>
      </c>
      <c r="W20" s="30">
        <f>Annual!L20/'Hide me please'!$J$10*100</f>
        <v>1.387802071346375</v>
      </c>
      <c r="X20" s="30">
        <f>Annual!M20/'Hide me please'!$J$11*100</f>
        <v>1.363738738738739</v>
      </c>
      <c r="Y20" s="30">
        <f>Annual!N20/'Hide me please'!$J$12*100</f>
        <v>1.9731543624161074</v>
      </c>
      <c r="Z20" s="30">
        <f>Annual!O20/'Hide me please'!$J$13*100</f>
        <v>1.9680616740088106</v>
      </c>
      <c r="AA20" s="30">
        <f>Annual!P20/'Hide me please'!$J$14*100</f>
        <v>1.8579117330462862</v>
      </c>
      <c r="AB20" s="30">
        <f>Annual!Q20/'Hide me please'!$J$15*100</f>
        <v>2.0640756302521006</v>
      </c>
      <c r="AC20" s="30">
        <f>Annual!R20/'Hide me please'!$J$16*100</f>
        <v>2.2151639344262297</v>
      </c>
      <c r="AD20" s="30">
        <f>Annual!S20/'Hide me please'!$J$17*100</f>
        <v>2.83</v>
      </c>
      <c r="AE20" s="30">
        <f>Annual!T20/'Hide me please'!$J$18*100</f>
        <v>3.3070942662779395</v>
      </c>
      <c r="AF20" s="30">
        <f>Annual!U20/'Hide me please'!$J$19*100</f>
        <v>3.23574144486692</v>
      </c>
      <c r="AG20" s="30">
        <f>Annual!V20/'Hide me please'!$J$20*100</f>
        <v>4.625894566949022</v>
      </c>
      <c r="AH20" s="30">
        <f>Annual!W20/'Hide me please'!$J$21*100</f>
        <v>3.659380692167577</v>
      </c>
      <c r="AI20" s="88">
        <f>Annual!X20/'Hide me please'!$J$22*100</f>
        <v>4.341312056737589</v>
      </c>
      <c r="AJ20" s="85">
        <f>Annual!Y20/'Hide me please'!$J$23*100</f>
        <v>5.34887737478411</v>
      </c>
      <c r="AK20" s="95">
        <f t="shared" si="0"/>
        <v>0.6173948923458272</v>
      </c>
      <c r="AL20" s="95">
        <f t="shared" si="1"/>
        <v>0.2320877432625027</v>
      </c>
    </row>
    <row r="21" spans="9:38" ht="12.75">
      <c r="I21" s="29">
        <v>2009</v>
      </c>
      <c r="J21" s="87">
        <v>109.8</v>
      </c>
      <c r="K21" s="78"/>
      <c r="N21" s="3" t="s">
        <v>4</v>
      </c>
      <c r="O21" s="30">
        <f>Annual!D21/'Hide me please'!$J$2*100</f>
        <v>1.7695652173913046</v>
      </c>
      <c r="P21" s="30">
        <f>Annual!E21/'Hide me please'!$J$3*100</f>
        <v>1.7445945945945944</v>
      </c>
      <c r="Q21" s="30">
        <f>Annual!F21/'Hide me please'!$J$4*100</f>
        <v>1.44954128440367</v>
      </c>
      <c r="R21" s="30">
        <f>Annual!G21/'Hide me please'!$J$5*100</f>
        <v>1.538560411311054</v>
      </c>
      <c r="S21" s="30">
        <f>Annual!H21/'Hide me please'!$J$6*100</f>
        <v>1.4321926489226868</v>
      </c>
      <c r="T21" s="30">
        <f>Annual!I21/'Hide me please'!$J$7*100</f>
        <v>1.408641975308642</v>
      </c>
      <c r="U21" s="30">
        <f>Annual!J21/'Hide me please'!$J$8*100</f>
        <v>1.5461077844311377</v>
      </c>
      <c r="V21" s="30">
        <f>Annual!K21/'Hide me please'!$J$9*100</f>
        <v>1.544600938967136</v>
      </c>
      <c r="W21" s="30">
        <f>Annual!L21/'Hide me please'!$J$10*100</f>
        <v>1.2669735327963176</v>
      </c>
      <c r="X21" s="30">
        <f>Annual!M21/'Hide me please'!$J$11*100</f>
        <v>1.277027027027027</v>
      </c>
      <c r="Y21" s="30">
        <f>Annual!N21/'Hide me please'!$J$12*100</f>
        <v>1.942953020134228</v>
      </c>
      <c r="Z21" s="30">
        <f>Annual!O21/'Hide me please'!$J$13*100</f>
        <v>1.9030837004405288</v>
      </c>
      <c r="AA21" s="30">
        <f>Annual!P21/'Hide me please'!$J$14*100</f>
        <v>1.7427341227125943</v>
      </c>
      <c r="AB21" s="30">
        <f>Annual!Q21/'Hide me please'!$J$15*100</f>
        <v>1.963235294117647</v>
      </c>
      <c r="AC21" s="30">
        <f>Annual!R21/'Hide me please'!$J$16*100</f>
        <v>2.1168032786885242</v>
      </c>
      <c r="AD21" s="30">
        <f>Annual!S21/'Hide me please'!$J$17*100</f>
        <v>2.74</v>
      </c>
      <c r="AE21" s="30">
        <f>Annual!T21/'Hide me please'!$J$18*100</f>
        <v>3.187560738581147</v>
      </c>
      <c r="AF21" s="30">
        <f>Annual!U21/'Hide me please'!$J$19*100</f>
        <v>3.2167300380228134</v>
      </c>
      <c r="AG21" s="30">
        <f>Annual!V21/'Hide me please'!$J$20*100</f>
        <v>4.516569417766316</v>
      </c>
      <c r="AH21" s="30">
        <f>Annual!W21/'Hide me please'!$J$21*100</f>
        <v>3.6484517304189437</v>
      </c>
      <c r="AI21" s="88">
        <f>Annual!X21/'Hide me please'!$J$22*100</f>
        <v>4.3546099290780145</v>
      </c>
      <c r="AJ21" s="85">
        <f>Annual!Y21/'Hide me please'!$J$23*100</f>
        <v>5.238341968911917</v>
      </c>
      <c r="AK21" s="95">
        <f t="shared" si="0"/>
        <v>0.6433700871982813</v>
      </c>
      <c r="AL21" s="95">
        <f t="shared" si="1"/>
        <v>0.2029417225025737</v>
      </c>
    </row>
    <row r="22" spans="9:38" ht="12.75">
      <c r="I22" s="29">
        <v>2010</v>
      </c>
      <c r="J22" s="87">
        <v>112.8</v>
      </c>
      <c r="N22" s="3" t="s">
        <v>5</v>
      </c>
      <c r="O22" s="30">
        <f>Annual!D22/'Hide me please'!$J$2*100</f>
        <v>1.6507246376811595</v>
      </c>
      <c r="P22" s="30">
        <f>Annual!E22/'Hide me please'!$J$3*100</f>
        <v>1.5837837837837838</v>
      </c>
      <c r="Q22" s="30">
        <f>Annual!F22/'Hide me please'!$J$4*100</f>
        <v>1.3525557011795544</v>
      </c>
      <c r="R22" s="30">
        <f>Annual!G22/'Hide me please'!$J$5*100</f>
        <v>1.4164524421593832</v>
      </c>
      <c r="S22" s="30">
        <f>Annual!H22/'Hide me please'!$J$6*100</f>
        <v>1.2762991128010137</v>
      </c>
      <c r="T22" s="30">
        <f>Annual!I22/'Hide me please'!$J$7*100</f>
        <v>1.271604938271605</v>
      </c>
      <c r="U22" s="30">
        <f>Annual!J22/'Hide me please'!$J$8*100</f>
        <v>1.4862275449101796</v>
      </c>
      <c r="V22" s="30">
        <f>Annual!K22/'Hide me please'!$J$9*100</f>
        <v>1.442488262910798</v>
      </c>
      <c r="W22" s="30">
        <f>Annual!L22/'Hide me please'!$J$10*100</f>
        <v>1.1208285385500574</v>
      </c>
      <c r="X22" s="30">
        <f>Annual!M22/'Hide me please'!$J$11*100</f>
        <v>1.2049549549549552</v>
      </c>
      <c r="Y22" s="30">
        <f>Annual!N22/'Hide me please'!$J$12*100</f>
        <v>1.7483221476510065</v>
      </c>
      <c r="Z22" s="30">
        <f>Annual!O22/'Hide me please'!$J$13*100</f>
        <v>1.7466960352422911</v>
      </c>
      <c r="AA22" s="30">
        <f>Annual!P22/'Hide me please'!$J$14*100</f>
        <v>1.6426264800861141</v>
      </c>
      <c r="AB22" s="30">
        <f>Annual!Q22/'Hide me please'!$J$15*100</f>
        <v>1.8298319327731092</v>
      </c>
      <c r="AC22" s="30">
        <f>Annual!R22/'Hide me please'!$J$16*100</f>
        <v>2.0225409836065573</v>
      </c>
      <c r="AD22" s="30">
        <f>Annual!S22/'Hide me please'!$J$17*100</f>
        <v>2.518</v>
      </c>
      <c r="AE22" s="30">
        <f>Annual!T22/'Hide me please'!$J$18*100</f>
        <v>2.9786200194363457</v>
      </c>
      <c r="AF22" s="30">
        <f>Annual!U22/'Hide me please'!$J$19*100</f>
        <v>2.9686311787072244</v>
      </c>
      <c r="AG22" s="30">
        <f>Annual!V22/'Hide me please'!$J$20*100</f>
        <v>4.298785121611247</v>
      </c>
      <c r="AH22" s="30">
        <f>Annual!W22/'Hide me please'!$J$21*100</f>
        <v>3.473588342440802</v>
      </c>
      <c r="AI22" s="88">
        <f>Annual!X22/'Hide me please'!$J$22*100</f>
        <v>4.12677304964539</v>
      </c>
      <c r="AJ22" s="85">
        <f>Annual!Y22/'Hide me please'!$J$23*100</f>
        <v>5.0025906735751295</v>
      </c>
      <c r="AK22" s="95">
        <f t="shared" si="0"/>
        <v>0.6794994463650273</v>
      </c>
      <c r="AL22" s="95">
        <f t="shared" si="1"/>
        <v>0.21222820188888208</v>
      </c>
    </row>
    <row r="23" spans="9:41" ht="12.75">
      <c r="I23" s="29">
        <v>2011</v>
      </c>
      <c r="J23" s="87">
        <v>115.8</v>
      </c>
      <c r="L23" s="10"/>
      <c r="M23" s="2" t="s">
        <v>6</v>
      </c>
      <c r="N23" s="10" t="s">
        <v>7</v>
      </c>
      <c r="O23" s="30">
        <f>Annual!D23/'Hide me please'!$J$2*100</f>
        <v>1.6768115942028987</v>
      </c>
      <c r="P23" s="30">
        <f>Annual!E23/'Hide me please'!$J$3*100</f>
        <v>1.6135135135135135</v>
      </c>
      <c r="Q23" s="30">
        <f>Annual!F23/'Hide me please'!$J$4*100</f>
        <v>1.3774574049803407</v>
      </c>
      <c r="R23" s="30">
        <f>Annual!G23/'Hide me please'!$J$5*100</f>
        <v>1.4344473007712084</v>
      </c>
      <c r="S23" s="30">
        <f>Annual!H23/'Hide me please'!$J$6*100</f>
        <v>1.3054499366286438</v>
      </c>
      <c r="T23" s="30">
        <f>Annual!I23/'Hide me please'!$J$7*100</f>
        <v>1.2975308641975307</v>
      </c>
      <c r="U23" s="30">
        <f>Annual!J23/'Hide me please'!$J$8*100</f>
        <v>1.498203592814371</v>
      </c>
      <c r="V23" s="30">
        <f>Annual!K23/'Hide me please'!$J$9*100</f>
        <v>1.4624413145539905</v>
      </c>
      <c r="W23" s="30">
        <f>Annual!L23/'Hide me please'!$J$10*100</f>
        <v>1.1495972382048332</v>
      </c>
      <c r="X23" s="30">
        <f>Annual!M23/'Hide me please'!$J$11*100</f>
        <v>1.2195945945945947</v>
      </c>
      <c r="Y23" s="30">
        <f>Annual!N23/'Hide me please'!$J$12*100</f>
        <v>1.7829977628635345</v>
      </c>
      <c r="Z23" s="30">
        <f>Annual!O23/'Hide me please'!$J$13*100</f>
        <v>1.775330396475771</v>
      </c>
      <c r="AA23" s="30">
        <f>Annual!P23/'Hide me please'!$J$14*100</f>
        <v>1.6630785791173301</v>
      </c>
      <c r="AB23" s="30">
        <f>Annual!Q23/'Hide me please'!$J$15*100</f>
        <v>1.856380774177353</v>
      </c>
      <c r="AC23" s="30">
        <f>Annual!R23/'Hide me please'!$J$16*100</f>
        <v>2.0420081967213117</v>
      </c>
      <c r="AD23" s="30">
        <f>Annual!S23/'Hide me please'!$J$17*100</f>
        <v>2.559</v>
      </c>
      <c r="AE23" s="30">
        <f>Annual!T23/'Hide me please'!$J$18*100</f>
        <v>3.017492711370262</v>
      </c>
      <c r="AF23" s="30">
        <f>Annual!U23/'Hide me please'!$J$19*100</f>
        <v>3.012357414448669</v>
      </c>
      <c r="AG23" s="30">
        <f>Annual!V23/'Hide me please'!$J$20*100</f>
        <v>4.33887349953832</v>
      </c>
      <c r="AH23" s="30">
        <f>Annual!W23/'Hide me please'!$J$21*100</f>
        <v>3.5045537340619304</v>
      </c>
      <c r="AI23" s="88">
        <f>Annual!X23/'Hide me please'!$J$22*100</f>
        <v>4.165780141843971</v>
      </c>
      <c r="AJ23" s="85">
        <f>Annual!Y23/'Hide me please'!$J$23*100</f>
        <v>5.046632124352332</v>
      </c>
      <c r="AK23" s="95">
        <f t="shared" si="0"/>
        <v>0.6724587619834299</v>
      </c>
      <c r="AL23" s="94">
        <f t="shared" si="1"/>
        <v>0.21144946504988957</v>
      </c>
      <c r="AO23" s="36"/>
    </row>
    <row r="24" spans="2:38" ht="12.75">
      <c r="B24" s="25"/>
      <c r="H24" s="78" t="s">
        <v>94</v>
      </c>
      <c r="N24" s="3" t="s">
        <v>19</v>
      </c>
      <c r="O24" s="30">
        <f>Annual!D24/'Hide me please'!$J$2*100</f>
        <v>1.3753623188405795</v>
      </c>
      <c r="P24" s="30">
        <f>Annual!E24/'Hide me please'!$J$3*100</f>
        <v>1.4094594594594594</v>
      </c>
      <c r="Q24" s="30">
        <f>Annual!F24/'Hide me please'!$J$4*100</f>
        <v>1.2516382699868938</v>
      </c>
      <c r="R24" s="30">
        <f>Annual!G24/'Hide me please'!$J$5*100</f>
        <v>1.3367609254498716</v>
      </c>
      <c r="S24" s="30">
        <f>Annual!H24/'Hide me please'!$J$6*100</f>
        <v>1.247148288973384</v>
      </c>
      <c r="T24" s="30">
        <f>Annual!I24/'Hide me please'!$J$7*100</f>
        <v>1.2493827160493827</v>
      </c>
      <c r="U24" s="30">
        <f>Annual!J24/'Hide me please'!$J$8*100</f>
        <v>1.331736526946108</v>
      </c>
      <c r="V24" s="30">
        <f>Annual!K24/'Hide me please'!$J$9*100</f>
        <v>1.3356807511737088</v>
      </c>
      <c r="W24" s="30">
        <f>Annual!L24/'Hide me please'!$J$10*100</f>
        <v>1.051783659378596</v>
      </c>
      <c r="X24" s="30">
        <f>Annual!M24/'Hide me please'!$J$11*100</f>
        <v>1.0135135135135136</v>
      </c>
      <c r="Y24" s="30">
        <f>Annual!N24/'Hide me please'!$J$12*100</f>
        <v>1.458612975391499</v>
      </c>
      <c r="Z24" s="30">
        <f>Annual!O24/'Hide me please'!$J$13*100</f>
        <v>1.5297356828193833</v>
      </c>
      <c r="AA24" s="30">
        <f>Annual!P24/'Hide me please'!$J$13*100</f>
        <v>1.5473568281938328</v>
      </c>
      <c r="AB24" s="30">
        <f>Annual!Q24/'Hide me please'!$J$15*100</f>
        <v>1.6901260504201683</v>
      </c>
      <c r="AC24" s="30">
        <f>Annual!R24/'Hide me please'!$J$16*100</f>
        <v>1.7643442622950822</v>
      </c>
      <c r="AI24" s="88"/>
      <c r="AJ24" s="85"/>
      <c r="AK24" s="95"/>
      <c r="AL24" s="95"/>
    </row>
    <row r="25" spans="8:38" ht="12.75">
      <c r="H25" s="91" t="s">
        <v>115</v>
      </c>
      <c r="N25" s="3" t="s">
        <v>20</v>
      </c>
      <c r="O25" s="30">
        <f>Annual!D25/'Hide me please'!$J$2*100</f>
        <v>1.7521739130434781</v>
      </c>
      <c r="P25" s="30">
        <f>Annual!E25/'Hide me please'!$J$3*100</f>
        <v>1.6540540540540538</v>
      </c>
      <c r="Q25" s="30">
        <f>Annual!F25/'Hide me please'!$J$4*100</f>
        <v>1.4351245085190039</v>
      </c>
      <c r="R25" s="30">
        <f>Annual!G25/'Hide me please'!$J$5*100</f>
        <v>1.5102827763496145</v>
      </c>
      <c r="S25" s="30">
        <f>Annual!H25/'Hide me please'!$J$6*100</f>
        <v>1.3992395437262357</v>
      </c>
      <c r="T25" s="30">
        <f>Annual!I25/'Hide me please'!$J$7*100</f>
        <v>1.3839506172839506</v>
      </c>
      <c r="U25" s="30">
        <f>Annual!J25/'Hide me please'!$J$8*100</f>
        <v>1.5676646706586825</v>
      </c>
      <c r="V25" s="30">
        <f>Annual!K25/'Hide me please'!$J$9*100</f>
        <v>1.526995305164319</v>
      </c>
      <c r="W25" s="30">
        <f>Annual!L25/'Hide me please'!$J$10*100</f>
        <v>1.2497123130034522</v>
      </c>
      <c r="X25" s="30">
        <f>Annual!M25/'Hide me please'!$J$11*100</f>
        <v>1.2680180180180178</v>
      </c>
      <c r="Y25" s="30">
        <f>Annual!N25/'Hide me please'!$J$12*100</f>
        <v>1.8568232662192392</v>
      </c>
      <c r="Z25" s="30">
        <f>Annual!O25/'Hide me please'!$J$13*100</f>
        <v>1.9151982378854626</v>
      </c>
      <c r="AA25" s="30">
        <f>Annual!P24/'Hide me please'!$J$14*100</f>
        <v>1.5123789020452099</v>
      </c>
      <c r="AB25" s="30">
        <f>Annual!Q25/'Hide me please'!$J$15*100</f>
        <v>1.9506302521008403</v>
      </c>
      <c r="AC25" s="30">
        <f>Annual!R25/'Hide me please'!$J$16*100</f>
        <v>2.119877049180328</v>
      </c>
      <c r="AD25" s="30">
        <f>Annual!S25/'Hide me please'!$J$17*100</f>
        <v>2.803</v>
      </c>
      <c r="AE25" s="30">
        <f>Annual!T25/'Hide me please'!$J$18*100</f>
        <v>3.2954324586977646</v>
      </c>
      <c r="AF25" s="30">
        <f>Annual!U25/'Hide me please'!$J$19*100</f>
        <v>3.1891634980988592</v>
      </c>
      <c r="AG25" s="30">
        <f>Annual!V25/'Hide me please'!$J$20*100</f>
        <v>4.575253924284396</v>
      </c>
      <c r="AH25" s="30">
        <f>Annual!W25/'Hide me please'!$J$21*100</f>
        <v>3.599271402550091</v>
      </c>
      <c r="AI25" s="88">
        <f>Annual!X25/'Hide me please'!$J$22*100</f>
        <v>4.288120567375887</v>
      </c>
      <c r="AJ25" s="85">
        <f>Annual!Y25/'Hide me please'!$J$23*100</f>
        <v>5.301381692573403</v>
      </c>
      <c r="AK25" s="95">
        <f t="shared" si="0"/>
        <v>0.6087059161480485</v>
      </c>
      <c r="AL25" s="95">
        <f t="shared" si="1"/>
        <v>0.23629492437932567</v>
      </c>
    </row>
    <row r="26" spans="10:41" ht="12.75">
      <c r="J26" s="100">
        <f>(J23-J18)/J18</f>
        <v>0.12536443148688037</v>
      </c>
      <c r="L26" s="8"/>
      <c r="M26" s="9"/>
      <c r="N26" s="8" t="s">
        <v>21</v>
      </c>
      <c r="O26" s="35">
        <f>Annual!D26/'Hide me please'!$J$2*100</f>
        <v>2.2695652173913046</v>
      </c>
      <c r="P26" s="35">
        <f>Annual!E26/'Hide me please'!$J$3*100</f>
        <v>2.0675675675675675</v>
      </c>
      <c r="Q26" s="35">
        <f>Annual!F26/'Hide me please'!$J$4*100</f>
        <v>1.707732634338139</v>
      </c>
      <c r="R26" s="35">
        <f>Annual!G26/'Hide me please'!$J$5*100</f>
        <v>1.7673521850899745</v>
      </c>
      <c r="S26" s="35">
        <f>Annual!H26/'Hide me please'!$J$6*100</f>
        <v>1.6362484157160961</v>
      </c>
      <c r="T26" s="35">
        <f>Annual!I26/'Hide me please'!$J$7*100</f>
        <v>1.5925925925925926</v>
      </c>
      <c r="U26" s="35">
        <f>Annual!J26/'Hide me please'!$J$8*100</f>
        <v>1.829940119760479</v>
      </c>
      <c r="V26" s="35">
        <f>Annual!K26/'Hide me please'!$J$9*100</f>
        <v>1.7582159624413145</v>
      </c>
      <c r="W26" s="35">
        <f>Annual!L26/'Hide me please'!$J$10*100</f>
        <v>1.5466052934407366</v>
      </c>
      <c r="X26" s="35">
        <f>Annual!M26/'Hide me please'!$J$11*100</f>
        <v>1.6666666666666667</v>
      </c>
      <c r="Y26" s="35">
        <f>Annual!N26/'Hide me please'!$J$12*100</f>
        <v>2.4798657718120802</v>
      </c>
      <c r="Z26" s="35">
        <f>Annual!O26/'Hide me please'!$J$13*100</f>
        <v>2.2643171806167404</v>
      </c>
      <c r="AA26" s="35">
        <f>Annual!P26/'Hide me please'!$J$14*100</f>
        <v>2.105489773950484</v>
      </c>
      <c r="AB26" s="35">
        <f>Annual!Q26/'Hide me please'!$J$15*100</f>
        <v>2.2857142857142856</v>
      </c>
      <c r="AC26" s="35">
        <f>Annual!R26/'Hide me please'!$J$16*100</f>
        <v>2.6752049180327875</v>
      </c>
      <c r="AD26" s="35"/>
      <c r="AE26" s="35"/>
      <c r="AF26" s="35"/>
      <c r="AG26" s="35"/>
      <c r="AH26" s="35"/>
      <c r="AI26" s="35"/>
      <c r="AJ26" s="86"/>
      <c r="AK26" s="96"/>
      <c r="AL26" s="97"/>
      <c r="AM26" s="63"/>
      <c r="AN26" s="63"/>
      <c r="AO26" s="63"/>
    </row>
    <row r="27" spans="12:41" ht="12.75">
      <c r="L27" s="10" t="s">
        <v>11</v>
      </c>
      <c r="N27" s="3" t="s">
        <v>3</v>
      </c>
      <c r="O27" s="30">
        <f>Annual!D27/'Hide me please'!$J$2*100</f>
        <v>8.881159420289855</v>
      </c>
      <c r="P27" s="30">
        <f>Annual!E27/'Hide me please'!$J$3*100</f>
        <v>9.102702702702704</v>
      </c>
      <c r="Q27" s="30">
        <f>Annual!F27/'Hide me please'!$J$4*100</f>
        <v>9.250327653997378</v>
      </c>
      <c r="R27" s="30">
        <f>Annual!G27/'Hide me please'!$J$5*100</f>
        <v>8.84190231362468</v>
      </c>
      <c r="S27" s="30">
        <f>Annual!H27/'Hide me please'!$J$6*100</f>
        <v>8.380228136882128</v>
      </c>
      <c r="T27" s="30">
        <f>Annual!I27/'Hide me please'!$J$7*100</f>
        <v>7.649382716049383</v>
      </c>
      <c r="U27" s="30">
        <f>Annual!J27/'Hide me please'!$J$8*100</f>
        <v>7.255089820359281</v>
      </c>
      <c r="V27" s="30">
        <f>Annual!K27/'Hide me please'!$J$9*100</f>
        <v>6.719483568075117</v>
      </c>
      <c r="W27" s="30">
        <f>Annual!L27/'Hide me please'!$J$10*100</f>
        <v>6.415420023014959</v>
      </c>
      <c r="X27" s="30">
        <f>Annual!M27/'Hide me please'!$J$11*100</f>
        <v>6.05518018018018</v>
      </c>
      <c r="Y27" s="30">
        <f>Annual!N27/'Hide me please'!$J$12*100</f>
        <v>5.996644295302013</v>
      </c>
      <c r="Z27" s="30">
        <f>Annual!O27/'Hide me please'!$J$13*100</f>
        <v>5.4107929515418505</v>
      </c>
      <c r="AA27" s="30">
        <f>Annual!P27/'Hide me please'!$J$14*100</f>
        <v>4.933261571582347</v>
      </c>
      <c r="AB27" s="30">
        <f>Annual!Q27/'Hide me please'!$J$15*100</f>
        <v>4.465336134453782</v>
      </c>
      <c r="AC27" s="30">
        <f>Annual!R27/'Hide me please'!$J$16*100</f>
        <v>4.747950819672131</v>
      </c>
      <c r="AD27" s="30">
        <f>Annual!S27/'Hide me please'!$J$17*100</f>
        <v>5.631</v>
      </c>
      <c r="AE27" s="30">
        <f>Annual!T27/'Hide me please'!$J$18*100</f>
        <v>6.767735665694849</v>
      </c>
      <c r="AF27" s="30">
        <f>Annual!U27/'Hide me please'!$J$19*100</f>
        <v>7.199619771863118</v>
      </c>
      <c r="AG27" s="30">
        <f>Annual!V27/'Hide me please'!$J$20*100</f>
        <v>7.997556086114415</v>
      </c>
      <c r="AH27" s="30">
        <f>Annual!W27/'Hide me please'!$J$21*100</f>
        <v>8.9408014571949</v>
      </c>
      <c r="AI27" s="88">
        <f>Annual!X27/'Hide me please'!$J$22*100</f>
        <v>7.804964539007092</v>
      </c>
      <c r="AJ27" s="85">
        <f>Annual!Y27/'Hide me please'!$J$23*100</f>
        <v>7.364421416234888</v>
      </c>
      <c r="AK27" s="95">
        <f t="shared" si="0"/>
        <v>0.08816623166365609</v>
      </c>
      <c r="AL27" s="95">
        <f t="shared" si="1"/>
        <v>-0.05644396211801976</v>
      </c>
      <c r="AM27" s="67"/>
      <c r="AN27" s="63"/>
      <c r="AO27" s="63"/>
    </row>
    <row r="28" spans="14:41" ht="12.75">
      <c r="N28" s="3" t="s">
        <v>4</v>
      </c>
      <c r="O28" s="30">
        <f>Annual!D28/'Hide me please'!$J$2*100</f>
        <v>6.427536231884057</v>
      </c>
      <c r="P28" s="30">
        <f>Annual!E28/'Hide me please'!$J$3*100</f>
        <v>6.101351351351351</v>
      </c>
      <c r="Q28" s="30">
        <f>Annual!F28/'Hide me please'!$J$4*100</f>
        <v>6.1743119266055055</v>
      </c>
      <c r="R28" s="30">
        <f>Annual!G28/'Hide me please'!$J$5*100</f>
        <v>6.302056555269922</v>
      </c>
      <c r="S28" s="30">
        <f>Annual!H28/'Hide me please'!$J$6*100</f>
        <v>5.97084917617237</v>
      </c>
      <c r="T28" s="30">
        <f>Annual!I28/'Hide me please'!$J$7*100</f>
        <v>5.7666666666666675</v>
      </c>
      <c r="U28" s="30">
        <f>Annual!J28/'Hide me please'!$J$8*100</f>
        <v>5.476646706586827</v>
      </c>
      <c r="V28" s="30">
        <f>Annual!K28/'Hide me please'!$J$9*100</f>
        <v>5.034037558685445</v>
      </c>
      <c r="W28" s="30">
        <f>Annual!L28/'Hide me please'!$J$10*100</f>
        <v>4.887226697353279</v>
      </c>
      <c r="X28" s="30">
        <f>Annual!M28/'Hide me please'!$J$11*100</f>
        <v>4.721846846846846</v>
      </c>
      <c r="Y28" s="30">
        <f>Annual!N28/'Hide me please'!$J$12*100</f>
        <v>4.523489932885905</v>
      </c>
      <c r="Z28" s="30">
        <f>Annual!O28/'Hide me please'!$J$13*100</f>
        <v>4.049559471365638</v>
      </c>
      <c r="AA28" s="30">
        <f>Annual!P28/'Hide me please'!$J$14*100</f>
        <v>3.7599569429494077</v>
      </c>
      <c r="AB28" s="30">
        <f>Annual!Q28/'Hide me please'!$J$15*100</f>
        <v>3.417016806722689</v>
      </c>
      <c r="AC28" s="30">
        <f>Annual!R28/'Hide me please'!$J$16*100</f>
        <v>3.6618852459016393</v>
      </c>
      <c r="AD28" s="30">
        <f>Annual!S28/'Hide me please'!$J$17*100</f>
        <v>4.663</v>
      </c>
      <c r="AE28" s="30">
        <f>Annual!T28/'Hide me please'!$J$18*100</f>
        <v>5.965014577259475</v>
      </c>
      <c r="AF28" s="30">
        <f>Annual!U28/'Hide me please'!$J$19*100</f>
        <v>6.273764258555133</v>
      </c>
      <c r="AG28" s="30">
        <f>Annual!V28/'Hide me please'!$J$20*100</f>
        <v>6.801760992664349</v>
      </c>
      <c r="AH28" s="30">
        <f>Annual!W28/'Hide me please'!$J$21*100</f>
        <v>8.047358834244081</v>
      </c>
      <c r="AI28" s="88">
        <f>Annual!X28/'Hide me please'!$J$22*100</f>
        <v>6.634751773049645</v>
      </c>
      <c r="AJ28" s="85">
        <f>Annual!Y28/'Hide me please'!$J$23*100</f>
        <v>6.730569948186528</v>
      </c>
      <c r="AK28" s="95">
        <f t="shared" si="0"/>
        <v>0.12834090529226752</v>
      </c>
      <c r="AL28" s="95">
        <f t="shared" si="1"/>
        <v>0.01444186284799629</v>
      </c>
      <c r="AM28" s="67"/>
      <c r="AN28" s="63"/>
      <c r="AO28" s="63"/>
    </row>
    <row r="29" spans="14:41" ht="12.75">
      <c r="N29" s="3" t="s">
        <v>5</v>
      </c>
      <c r="O29" s="30">
        <f>Annual!D29/'Hide me please'!$J$2*100</f>
        <v>4.714492753623189</v>
      </c>
      <c r="P29" s="30">
        <f>Annual!E29/'Hide me please'!$J$3*100</f>
        <v>4.4972972972972975</v>
      </c>
      <c r="Q29" s="30">
        <f>Annual!F29/'Hide me please'!$J$4*100</f>
        <v>4.6815203145478375</v>
      </c>
      <c r="R29" s="30">
        <f>Annual!G29/'Hide me please'!$J$5*100</f>
        <v>4.897172236503857</v>
      </c>
      <c r="S29" s="30">
        <f>Annual!H29/'Hide me please'!$J$6*100</f>
        <v>4.738910012674271</v>
      </c>
      <c r="T29" s="30">
        <f>Annual!I29/'Hide me please'!$J$7*100</f>
        <v>4.420987654320988</v>
      </c>
      <c r="U29" s="30">
        <f>Annual!J29/'Hide me please'!$J$8*100</f>
        <v>4.186826347305389</v>
      </c>
      <c r="V29" s="30">
        <f>Annual!K29/'Hide me please'!$J$9*100</f>
        <v>3.868544600938967</v>
      </c>
      <c r="W29" s="30">
        <f>Annual!L29/'Hide me please'!$J$10*100</f>
        <v>3.7917146144994245</v>
      </c>
      <c r="X29" s="30">
        <f>Annual!M29/'Hide me please'!$J$11*100</f>
        <v>3.679054054054054</v>
      </c>
      <c r="Y29" s="30">
        <f>Annual!N29/'Hide me please'!$J$12*100</f>
        <v>3.467561521252796</v>
      </c>
      <c r="Z29" s="30">
        <f>Annual!O29/'Hide me please'!$J$13*100</f>
        <v>3.070484581497797</v>
      </c>
      <c r="AA29" s="30">
        <f>Annual!P29/'Hide me please'!$J$14*100</f>
        <v>2.8654467168998923</v>
      </c>
      <c r="AB29" s="30">
        <f>Annual!Q29/'Hide me please'!$J$15*100</f>
        <v>2.7426470588235294</v>
      </c>
      <c r="AC29" s="30">
        <f>Annual!R29/'Hide me please'!$J$16*100</f>
        <v>2.9047131147540983</v>
      </c>
      <c r="AD29" s="30">
        <f>Annual!S29/'Hide me please'!$J$17*100</f>
        <v>3.964</v>
      </c>
      <c r="AE29" s="30">
        <f>Annual!T29/'Hide me please'!$J$18*100</f>
        <v>5.008746355685131</v>
      </c>
      <c r="AF29" s="30">
        <f>Annual!U29/'Hide me please'!$J$19*100</f>
        <v>4.610266159695818</v>
      </c>
      <c r="AG29" s="30">
        <f>Annual!V29/'Hide me please'!$J$20*100</f>
        <v>5.992613111726685</v>
      </c>
      <c r="AH29" s="30">
        <f>Annual!W29/'Hide me please'!$J$21*100</f>
        <v>5.90528233151184</v>
      </c>
      <c r="AI29" s="88">
        <f>Annual!X29/'Hide me please'!$J$22*100</f>
        <v>5.287234042553192</v>
      </c>
      <c r="AJ29" s="85">
        <f>Annual!Y29/'Hide me please'!$J$23*100</f>
        <v>5.585492227979275</v>
      </c>
      <c r="AK29" s="95">
        <f t="shared" si="0"/>
        <v>0.11514774982356898</v>
      </c>
      <c r="AL29" s="95">
        <f t="shared" si="1"/>
        <v>0.05641100488944025</v>
      </c>
      <c r="AM29" s="67"/>
      <c r="AN29" s="63"/>
      <c r="AO29" s="63"/>
    </row>
    <row r="30" spans="13:41" ht="12.75">
      <c r="M30" s="11" t="s">
        <v>8</v>
      </c>
      <c r="N30" s="3" t="s">
        <v>9</v>
      </c>
      <c r="O30" s="30">
        <f>Annual!D30/'Hide me please'!$J$2*100</f>
        <v>4.04927536231884</v>
      </c>
      <c r="P30" s="30">
        <f>Annual!E30/'Hide me please'!$J$3*100</f>
        <v>4.094594594594595</v>
      </c>
      <c r="Q30" s="30">
        <f>Annual!F30/'Hide me please'!$J$4*100</f>
        <v>4.228047182175622</v>
      </c>
      <c r="R30" s="30">
        <f>Annual!G30/'Hide me please'!$J$5*100</f>
        <v>4.444730077120823</v>
      </c>
      <c r="S30" s="30">
        <f>Annual!H30/'Hide me please'!$J$6*100</f>
        <v>4.2940430925221795</v>
      </c>
      <c r="T30" s="30">
        <f>Annual!I30/'Hide me please'!$J$7*100</f>
        <v>3.806172839506173</v>
      </c>
      <c r="U30" s="30">
        <f>Annual!J30/'Hide me please'!$J$8*100</f>
        <v>3.647904191616766</v>
      </c>
      <c r="V30" s="30">
        <f>Annual!K30/'Hide me please'!$J$9*100</f>
        <v>3.402582159624413</v>
      </c>
      <c r="W30" s="30">
        <f>Annual!L30/'Hide me please'!$J$10*100</f>
        <v>3.362485615650172</v>
      </c>
      <c r="X30" s="30">
        <f>Annual!M30/'Hide me please'!$J$11*100</f>
        <v>3.269144144144144</v>
      </c>
      <c r="Y30" s="30">
        <f>Annual!N30/'Hide me please'!$J$12*100</f>
        <v>3.0637583892617446</v>
      </c>
      <c r="Z30" s="30">
        <f>Annual!O30/'Hide me please'!$J$13*100</f>
        <v>2.709251101321586</v>
      </c>
      <c r="AA30" s="30">
        <f>Annual!P30/'Hide me please'!$J$14*100</f>
        <v>2.599569429494079</v>
      </c>
      <c r="AB30" s="30">
        <f>Annual!Q30/'Hide me please'!$J$15*100</f>
        <v>2.5987394957983194</v>
      </c>
      <c r="AC30" s="30">
        <f>Annual!R30/'Hide me please'!$J$16*100</f>
        <v>2.7315573770491803</v>
      </c>
      <c r="AD30" s="30">
        <f>Annual!S30/'Hide me please'!$J$17*100</f>
        <v>3.742</v>
      </c>
      <c r="AE30" s="30">
        <f>Annual!T30/'Hide me please'!$J$18*100</f>
        <v>4.554907677356657</v>
      </c>
      <c r="AF30" s="30">
        <f>Annual!U30/'Hide me please'!$J$19*100</f>
        <v>3.785171102661597</v>
      </c>
      <c r="AG30" s="30">
        <f>Annual!V30/'Hide me please'!$J$20*100</f>
        <v>5.1087508120086795</v>
      </c>
      <c r="AH30" s="30">
        <f>Annual!W30/'Hide me please'!$J$21*100</f>
        <v>4.624772313296903</v>
      </c>
      <c r="AI30" s="88">
        <f>Annual!X30/'Hide me please'!$J$22*100</f>
        <v>4.592198581560283</v>
      </c>
      <c r="AJ30" s="85">
        <f>Annual!Y30/'Hide me please'!$J$23*100</f>
        <v>4.995682210708117</v>
      </c>
      <c r="AK30" s="95">
        <f t="shared" si="0"/>
        <v>0.09676914760372358</v>
      </c>
      <c r="AL30" s="95">
        <f t="shared" si="1"/>
        <v>0.0878628443395283</v>
      </c>
      <c r="AM30" s="67"/>
      <c r="AN30" s="63"/>
      <c r="AO30" s="63"/>
    </row>
    <row r="31" spans="14:41" ht="12.75">
      <c r="N31" s="3" t="s">
        <v>10</v>
      </c>
      <c r="O31" s="30">
        <f>Annual!D31/'Hide me please'!$J$2*100</f>
        <v>5.228985507246377</v>
      </c>
      <c r="P31" s="30">
        <f>Annual!E31/'Hide me please'!$J$3*100</f>
        <v>4.80945945945946</v>
      </c>
      <c r="Q31" s="30">
        <f>Annual!F31/'Hide me please'!$J$4*100</f>
        <v>5.031454783748361</v>
      </c>
      <c r="R31" s="30">
        <f>Annual!G31/'Hide me please'!$J$5*100</f>
        <v>5.246786632390746</v>
      </c>
      <c r="S31" s="30">
        <f>Annual!H31/'Hide me please'!$J$6*100</f>
        <v>5.082382762991127</v>
      </c>
      <c r="T31" s="30">
        <f>Annual!I31/'Hide me please'!$J$7*100</f>
        <v>4.896296296296296</v>
      </c>
      <c r="U31" s="30">
        <f>Annual!J31/'Hide me please'!$J$8*100</f>
        <v>4.6035928143712574</v>
      </c>
      <c r="V31" s="30">
        <f>Annual!K31/'Hide me please'!$J$9*100</f>
        <v>4.228873239436619</v>
      </c>
      <c r="W31" s="30">
        <f>Annual!L31/'Hide me please'!$J$10*100</f>
        <v>4.12428078250863</v>
      </c>
      <c r="X31" s="30">
        <f>Annual!M31/'Hide me please'!$J$11*100</f>
        <v>3.9954954954954958</v>
      </c>
      <c r="Y31" s="30">
        <f>Annual!N31/'Hide me please'!$J$12*100</f>
        <v>3.78076062639821</v>
      </c>
      <c r="Z31" s="30">
        <f>Annual!O31/'Hide me please'!$J$13*100</f>
        <v>3.3491189427312773</v>
      </c>
      <c r="AA31" s="30">
        <f>Annual!P31/'Hide me please'!$J$14*100</f>
        <v>3.071044133476857</v>
      </c>
      <c r="AB31" s="30">
        <f>Annual!Q31/'Hide me please'!$J$15*100</f>
        <v>2.8539915966386555</v>
      </c>
      <c r="AC31" s="30">
        <f>Annual!R31/'Hide me please'!$J$16*100</f>
        <v>3.038934426229509</v>
      </c>
      <c r="AD31" s="30">
        <f>Annual!S31/'Hide me please'!$J$17*100</f>
        <v>4.137</v>
      </c>
      <c r="AE31" s="30">
        <f>Annual!T31/'Hide me please'!$J$18*100</f>
        <v>5.358600583090379</v>
      </c>
      <c r="AF31" s="30">
        <f>Annual!U31/'Hide me please'!$J$19*100</f>
        <v>5.248098859315589</v>
      </c>
      <c r="AG31" s="30">
        <f>Annual!V31/'Hide me please'!$J$20*100</f>
        <v>6.675746934603333</v>
      </c>
      <c r="AH31" s="30">
        <f>Annual!W31/'Hide me please'!$J$21*100</f>
        <v>6.895264116575592</v>
      </c>
      <c r="AI31" s="88">
        <f>Annual!X31/'Hide me please'!$J$22*100</f>
        <v>5.824468085106383</v>
      </c>
      <c r="AJ31" s="85">
        <f>Annual!Y31/'Hide me please'!$J$23*100</f>
        <v>6.041450777202073</v>
      </c>
      <c r="AK31" s="95">
        <f t="shared" si="0"/>
        <v>0.12743069454859143</v>
      </c>
      <c r="AL31" s="95">
        <f t="shared" si="1"/>
        <v>0.03725364941916867</v>
      </c>
      <c r="AM31" s="67"/>
      <c r="AN31" s="63"/>
      <c r="AO31" s="63"/>
    </row>
    <row r="32" spans="13:41" ht="12.75">
      <c r="M32" s="2" t="s">
        <v>6</v>
      </c>
      <c r="N32" s="10" t="s">
        <v>7</v>
      </c>
      <c r="O32" s="30">
        <f>Annual!D32/'Hide me please'!$J$2*100</f>
        <v>5.388405797101449</v>
      </c>
      <c r="P32" s="30">
        <f>Annual!E32/'Hide me please'!$J$3*100</f>
        <v>5.168918918918919</v>
      </c>
      <c r="Q32" s="30">
        <f>Annual!F32/'Hide me please'!$J$4*100</f>
        <v>5.322411533420708</v>
      </c>
      <c r="R32" s="30">
        <f>Annual!G32/'Hide me please'!$J$5*100</f>
        <v>5.480719794344473</v>
      </c>
      <c r="S32" s="30">
        <f>Annual!H32/'Hide me please'!$J$6*100</f>
        <v>5.259822560202789</v>
      </c>
      <c r="T32" s="30">
        <f>Annual!I32/'Hide me please'!$J$7*100</f>
        <v>4.946913580246913</v>
      </c>
      <c r="U32" s="30">
        <f>Annual!J32/'Hide me please'!$J$8*100</f>
        <v>4.689820359281438</v>
      </c>
      <c r="V32" s="30">
        <f>Annual!K32/'Hide me please'!$J$9*100</f>
        <v>4.327464788732394</v>
      </c>
      <c r="W32" s="30">
        <f>Annual!L32/'Hide me please'!$J$10*100</f>
        <v>4.219792865362485</v>
      </c>
      <c r="X32" s="30">
        <f>Annual!M32/'Hide me please'!$J$11*100</f>
        <v>4.079954954954956</v>
      </c>
      <c r="Y32" s="30">
        <f>Annual!N32/'Hide me please'!$J$12*100</f>
        <v>3.8803131991051445</v>
      </c>
      <c r="Z32" s="30">
        <f>Annual!O32/'Hide me please'!$J$13*100</f>
        <v>3.4526431718061676</v>
      </c>
      <c r="AA32" s="30">
        <f>Annual!P32/'Hide me please'!$J$14*100</f>
        <v>3.210979547900969</v>
      </c>
      <c r="AB32" s="30">
        <f>Annual!Q32/'Hide me please'!$J$15*100</f>
        <v>3.0126050420168067</v>
      </c>
      <c r="AC32" s="30">
        <f>Annual!R32/'Hide me please'!$J$16*100</f>
        <v>3.2028688524590163</v>
      </c>
      <c r="AD32" s="30">
        <f>Annual!S32/'Hide me please'!$J$17*100</f>
        <v>4.237</v>
      </c>
      <c r="AE32" s="30">
        <f>Annual!T32/'Hide me please'!$J$18*100</f>
        <v>5.351797862001943</v>
      </c>
      <c r="AF32" s="30">
        <f>Annual!U32/'Hide me please'!$J$19*100</f>
        <v>5.179657794676806</v>
      </c>
      <c r="AG32" s="30">
        <f>Annual!V32/'Hide me please'!$J$20*100</f>
        <v>6.312096029547554</v>
      </c>
      <c r="AH32" s="30">
        <f>Annual!W32/'Hide me please'!$J$21*100</f>
        <v>6.62112932604736</v>
      </c>
      <c r="AI32" s="88">
        <f>Annual!X32/'Hide me please'!$J$22*100</f>
        <v>5.773049645390071</v>
      </c>
      <c r="AJ32" s="85">
        <f>Annual!Y32/'Hide me please'!$J$23*100</f>
        <v>5.97754749568221</v>
      </c>
      <c r="AK32" s="94">
        <f t="shared" si="0"/>
        <v>0.11692325641129382</v>
      </c>
      <c r="AL32" s="94">
        <f t="shared" si="1"/>
        <v>0.035422846303675315</v>
      </c>
      <c r="AM32" s="67"/>
      <c r="AN32" s="63"/>
      <c r="AO32" s="63"/>
    </row>
    <row r="33" spans="14:41" ht="12.75">
      <c r="N33" s="3" t="s">
        <v>19</v>
      </c>
      <c r="O33" s="30">
        <f>Annual!D33/'Hide me please'!$J$2*100</f>
        <v>5.46231884057971</v>
      </c>
      <c r="P33" s="30">
        <f>Annual!E33/'Hide me please'!$J$3*100</f>
        <v>5.1635135135135135</v>
      </c>
      <c r="Q33" s="30">
        <f>Annual!F33/'Hide me please'!$J$4*100</f>
        <v>5.36697247706422</v>
      </c>
      <c r="R33" s="30">
        <f>Annual!G33/'Hide me please'!$J$5*100</f>
        <v>5.543701799485861</v>
      </c>
      <c r="S33" s="30">
        <f>Annual!H33/'Hide me please'!$J$6*100</f>
        <v>5.370088719898606</v>
      </c>
      <c r="T33" s="30">
        <f>Annual!I33/'Hide me please'!$J$7*100</f>
        <v>5.15432098765432</v>
      </c>
      <c r="U33" s="30">
        <f>Annual!J33/'Hide me please'!$J$8*100</f>
        <v>4.908982035928144</v>
      </c>
      <c r="V33" s="30">
        <f>Annual!K33/'Hide me please'!$J$9*100</f>
        <v>4.47887323943662</v>
      </c>
      <c r="W33" s="30">
        <f>Annual!L33/'Hide me please'!$J$10*100</f>
        <v>4.395857307249712</v>
      </c>
      <c r="X33" s="30">
        <f>Annual!M33/'Hide me please'!$J$11*100</f>
        <v>4.254504504504505</v>
      </c>
      <c r="Y33" s="30">
        <f>Annual!N33/'Hide me please'!$J$12*100</f>
        <v>3.9787472035794176</v>
      </c>
      <c r="Z33" s="30">
        <f>Annual!O33/'Hide me please'!$J$13*100</f>
        <v>3.5308370044052864</v>
      </c>
      <c r="AA33" s="30">
        <f>Annual!P33/'Hide me please'!$J$13*100</f>
        <v>3.3986784140969157</v>
      </c>
      <c r="AB33" s="30">
        <f>Annual!Q33/'Hide me please'!$J$15*100</f>
        <v>3.0115546218487395</v>
      </c>
      <c r="AC33" s="30">
        <f>Annual!R33/'Hide me please'!$J$16*100</f>
        <v>3.155737704918033</v>
      </c>
      <c r="AD33" s="30">
        <f>Annual!S33/'Hide me please'!$J$17*100</f>
        <v>3.8989999999999996</v>
      </c>
      <c r="AE33" s="30">
        <f>Annual!T33/'Hide me please'!$J$18*100</f>
        <v>4.5296404275996105</v>
      </c>
      <c r="AF33" s="30">
        <f>Annual!U33/'Hide me please'!$J$19*100</f>
        <v>4.888783269961977</v>
      </c>
      <c r="AG33" s="30">
        <f>Annual!V33/'Hide me please'!$J$20*100</f>
        <v>5.540166204986149</v>
      </c>
      <c r="AH33" s="30">
        <f>Annual!W33/'Hide me please'!$J$21*100</f>
        <v>5.597449908925318</v>
      </c>
      <c r="AI33" s="88">
        <f>Annual!X33/'Hide me please'!$J$22*100</f>
        <v>5.379432624113475</v>
      </c>
      <c r="AJ33" s="85">
        <f>Annual!Y33/'Hide me please'!$J$23*100</f>
        <v>5.717616580310882</v>
      </c>
      <c r="AK33" s="95">
        <f t="shared" si="0"/>
        <v>0.26226720899804723</v>
      </c>
      <c r="AL33" s="95">
        <f t="shared" si="1"/>
        <v>0.06286610128389494</v>
      </c>
      <c r="AM33" s="67"/>
      <c r="AN33" s="63"/>
      <c r="AO33" s="63"/>
    </row>
    <row r="34" spans="14:41" ht="12.75">
      <c r="N34" s="3" t="s">
        <v>20</v>
      </c>
      <c r="O34" s="30">
        <f>Annual!D34/'Hide me please'!$J$2*100</f>
        <v>7.918840579710146</v>
      </c>
      <c r="P34" s="30">
        <f>Annual!E34/'Hide me please'!$J$3*100</f>
        <v>8.243243243243242</v>
      </c>
      <c r="Q34" s="30">
        <f>Annual!F34/'Hide me please'!$J$4*100</f>
        <v>8.38532110091743</v>
      </c>
      <c r="R34" s="30">
        <f>Annual!G34/'Hide me please'!$J$5*100</f>
        <v>7.908740359897172</v>
      </c>
      <c r="S34" s="30">
        <f>Annual!H34/'Hide me please'!$J$6*100</f>
        <v>7.58808618504436</v>
      </c>
      <c r="T34" s="30">
        <f>Annual!I34/'Hide me please'!$J$7*100</f>
        <v>7.133333333333333</v>
      </c>
      <c r="U34" s="30">
        <f>Annual!J34/'Hide me please'!$J$8*100</f>
        <v>6.621556886227545</v>
      </c>
      <c r="V34" s="30">
        <f>Annual!K34/'Hide me please'!$J$9*100</f>
        <v>6.161971830985916</v>
      </c>
      <c r="W34" s="30">
        <f>Annual!L34/'Hide me please'!$J$10*100</f>
        <v>5.951668584579976</v>
      </c>
      <c r="X34" s="30">
        <f>Annual!M34/'Hide me please'!$J$11*100</f>
        <v>5.754504504504505</v>
      </c>
      <c r="Y34" s="30">
        <f>Annual!N34/'Hide me please'!$J$12*100</f>
        <v>5.3937360178970915</v>
      </c>
      <c r="Z34" s="30">
        <f>Annual!O34/'Hide me please'!$J$13*100</f>
        <v>4.8061674008810575</v>
      </c>
      <c r="AA34" s="30">
        <f>Annual!P33/'Hide me please'!$J$14*100</f>
        <v>3.321851453175457</v>
      </c>
      <c r="AB34" s="30">
        <f>Annual!Q34/'Hide me please'!$J$15*100</f>
        <v>4.026260504201681</v>
      </c>
      <c r="AC34" s="30">
        <f>Annual!R34/'Hide me please'!$J$16*100</f>
        <v>4.364754098360655</v>
      </c>
      <c r="AD34" s="30">
        <f>Annual!S34/'Hide me please'!$J$17*100</f>
        <v>5.268</v>
      </c>
      <c r="AE34" s="30">
        <f>Annual!T34/'Hide me please'!$J$18*100</f>
        <v>6.535471331389699</v>
      </c>
      <c r="AF34" s="30">
        <f>Annual!U34/'Hide me please'!$J$19*100</f>
        <v>6.847908745247149</v>
      </c>
      <c r="AG34" s="30">
        <f>Annual!V34/'Hide me please'!$J$20*100</f>
        <v>7.663896583564174</v>
      </c>
      <c r="AH34" s="30">
        <f>Annual!W34/'Hide me please'!$J$21*100</f>
        <v>8.32969034608379</v>
      </c>
      <c r="AI34" s="88">
        <f>Annual!X34/'Hide me please'!$J$22*100</f>
        <v>6.85195035460993</v>
      </c>
      <c r="AJ34" s="85">
        <f>Annual!Y34/'Hide me please'!$J$23*100</f>
        <v>6.906735751295337</v>
      </c>
      <c r="AK34" s="95">
        <f t="shared" si="0"/>
        <v>0.05680759674095194</v>
      </c>
      <c r="AL34" s="95">
        <f t="shared" si="1"/>
        <v>0.007995591598025507</v>
      </c>
      <c r="AM34" s="67"/>
      <c r="AN34" s="63"/>
      <c r="AO34" s="63"/>
    </row>
    <row r="35" spans="12:41" ht="12.75">
      <c r="L35" s="8"/>
      <c r="M35" s="9"/>
      <c r="N35" s="8" t="s">
        <v>21</v>
      </c>
      <c r="O35" s="35">
        <f>Annual!D35/'Hide me please'!$J$2*100</f>
        <v>10.54927536231884</v>
      </c>
      <c r="P35" s="35">
        <f>Annual!E35/'Hide me please'!$J$3*100</f>
        <v>10.987837837837839</v>
      </c>
      <c r="Q35" s="35">
        <f>Annual!F35/'Hide me please'!$J$4*100</f>
        <v>11.07208387942333</v>
      </c>
      <c r="R35" s="35">
        <f>Annual!G35/'Hide me please'!$J$5*100</f>
        <v>10.708226221079691</v>
      </c>
      <c r="S35" s="35">
        <f>Annual!H35/'Hide me please'!$J$6*100</f>
        <v>10.164765525982254</v>
      </c>
      <c r="T35" s="35">
        <f>Annual!I35/'Hide me please'!$J$7*100</f>
        <v>9.732098765432099</v>
      </c>
      <c r="U35" s="35">
        <f>Annual!J35/'Hide me please'!$J$8*100</f>
        <v>8.923353293413173</v>
      </c>
      <c r="V35" s="35">
        <f>Annual!K35/'Hide me please'!$J$9*100</f>
        <v>8.335680751173708</v>
      </c>
      <c r="W35" s="35">
        <f>Annual!L35/'Hide me please'!$J$10*100</f>
        <v>7.994246260069045</v>
      </c>
      <c r="X35" s="35">
        <f>Annual!M35/'Hide me please'!$J$11*100</f>
        <v>7.668918918918918</v>
      </c>
      <c r="Y35" s="35">
        <f>Annual!N35/'Hide me please'!$J$12*100</f>
        <v>7.621923937360179</v>
      </c>
      <c r="Z35" s="35">
        <f>Annual!O35/'Hide me please'!$J$13*100</f>
        <v>7.1607929515418505</v>
      </c>
      <c r="AA35" s="35">
        <f>Annual!P35/'Hide me please'!$J$14*100</f>
        <v>6.841765339074272</v>
      </c>
      <c r="AB35" s="35">
        <f>Annual!Q35/'Hide me please'!$J$15*100</f>
        <v>6.027310924369749</v>
      </c>
      <c r="AC35" s="35">
        <f>Annual!R35/'Hide me please'!$J$16*100</f>
        <v>6.103483606557377</v>
      </c>
      <c r="AD35" s="35">
        <f>Annual!S35/'Hide me please'!$J$17*100</f>
        <v>7.293999999999999</v>
      </c>
      <c r="AE35" s="35">
        <f>Annual!T35/'Hide me please'!$J$18*100</f>
        <v>8.720116618075801</v>
      </c>
      <c r="AF35" s="35">
        <f>Annual!U35/'Hide me please'!$J$19*100</f>
        <v>8.814638783269961</v>
      </c>
      <c r="AG35" s="35">
        <f>Annual!V35/'Hide me please'!$J$20*100</f>
        <v>10.757156048014775</v>
      </c>
      <c r="AH35" s="35">
        <f>Annual!W35/'Hide me please'!$J$21*100</f>
        <v>11.657559198542806</v>
      </c>
      <c r="AI35" s="35">
        <f>Annual!X35/'Hide me please'!$J$22*100</f>
        <v>9.506205673758867</v>
      </c>
      <c r="AJ35" s="86">
        <f>Annual!Y35/'Hide me please'!$J$23*100</f>
        <v>8.727979274611398</v>
      </c>
      <c r="AK35" s="96">
        <f t="shared" si="0"/>
        <v>0.000901668736780243</v>
      </c>
      <c r="AL35" s="97">
        <f t="shared" si="1"/>
        <v>-0.08186509169433412</v>
      </c>
      <c r="AM35" s="67"/>
      <c r="AN35" s="63"/>
      <c r="AO35" s="63"/>
    </row>
    <row r="36" spans="12:41" ht="12.75">
      <c r="L36" s="10" t="s">
        <v>12</v>
      </c>
      <c r="N36" s="3" t="s">
        <v>3</v>
      </c>
      <c r="O36" s="30">
        <f>Annual!D36/'Hide me please'!$J$2*100</f>
        <v>1.7985507246376813</v>
      </c>
      <c r="P36" s="30">
        <f>Annual!E36/'Hide me please'!$J$3*100</f>
        <v>1.8378378378378377</v>
      </c>
      <c r="Q36" s="30">
        <f>Annual!F36/'Hide me please'!$J$4*100</f>
        <v>1.8112712975098297</v>
      </c>
      <c r="R36" s="30">
        <f>Annual!G36/'Hide me please'!$J$5*100</f>
        <v>1.6439588688946016</v>
      </c>
      <c r="S36" s="30">
        <f>Annual!H36/'Hide me please'!$J$6*100</f>
        <v>1.5551330798479086</v>
      </c>
      <c r="T36" s="30">
        <f>Annual!I36/'Hide me please'!$J$7*100</f>
        <v>1.3641975308641976</v>
      </c>
      <c r="U36" s="30">
        <f>Annual!J36/'Hide me please'!$J$8*100</f>
        <v>1.1221556886227546</v>
      </c>
      <c r="V36" s="30">
        <f>Annual!K36/'Hide me please'!$J$9*100</f>
        <v>1.0516431924882628</v>
      </c>
      <c r="W36" s="30">
        <f>Annual!L36/'Hide me please'!$J$10*100</f>
        <v>1.0586881472957423</v>
      </c>
      <c r="X36" s="30">
        <f>Annual!M36/'Hide me please'!$J$11*100</f>
        <v>0.9954954954954955</v>
      </c>
      <c r="Y36" s="30">
        <f>Annual!N36/'Hide me please'!$J$12*100</f>
        <v>1.0626398210290826</v>
      </c>
      <c r="Z36" s="30">
        <f>Annual!O36/'Hide me please'!$J$13*100</f>
        <v>1.2555066079295154</v>
      </c>
      <c r="AA36" s="30">
        <f>Annual!P36/'Hide me please'!$J$14*100</f>
        <v>1.2841765339074274</v>
      </c>
      <c r="AB36" s="30">
        <f>Annual!Q36/'Hide me please'!$J$15*100</f>
        <v>1.292016806722689</v>
      </c>
      <c r="AC36" s="30">
        <f>Annual!R36/'Hide me please'!$J$16*100</f>
        <v>1.3903688524590163</v>
      </c>
      <c r="AD36" s="30">
        <f>Annual!S36/'Hide me please'!$J$17*100</f>
        <v>1.6500000000000001</v>
      </c>
      <c r="AE36" s="30">
        <f>Annual!T36/'Hide me please'!$J$18*100</f>
        <v>2.2419825072886295</v>
      </c>
      <c r="AF36" s="30">
        <f>Annual!U36/'Hide me please'!$J$19*100</f>
        <v>2.317490494296578</v>
      </c>
      <c r="AG36" s="30">
        <f>Annual!V36/'Hide me please'!$J$20*100</f>
        <v>2.674441500712817</v>
      </c>
      <c r="AH36" s="30">
        <f>Annual!W36/'Hide me please'!$J$21*100</f>
        <v>2.669398907103825</v>
      </c>
      <c r="AI36" s="88">
        <f>Annual!X36/'Hide me please'!$J$22*100</f>
        <v>2.4760638297872344</v>
      </c>
      <c r="AJ36" s="85">
        <f>Annual!Y36/'Hide me please'!$J$23*100</f>
        <v>2.493091537132988</v>
      </c>
      <c r="AK36" s="95">
        <f t="shared" si="0"/>
        <v>0.11200311734280234</v>
      </c>
      <c r="AL36" s="95">
        <f t="shared" si="1"/>
        <v>0.006876925845331227</v>
      </c>
      <c r="AM36" s="67"/>
      <c r="AN36" s="67"/>
      <c r="AO36" s="67"/>
    </row>
    <row r="37" spans="14:41" ht="12.75">
      <c r="N37" s="3" t="s">
        <v>4</v>
      </c>
      <c r="O37" s="30">
        <f>Annual!D37/'Hide me please'!$J$2*100</f>
        <v>1.4405797101449276</v>
      </c>
      <c r="P37" s="30">
        <f>Annual!E37/'Hide me please'!$J$3*100</f>
        <v>1.3540540540540542</v>
      </c>
      <c r="Q37" s="30">
        <f>Annual!F37/'Hide me please'!$J$4*100</f>
        <v>1.2935779816513762</v>
      </c>
      <c r="R37" s="30">
        <f>Annual!G37/'Hide me please'!$J$5*100</f>
        <v>1.2467866323907455</v>
      </c>
      <c r="S37" s="30">
        <f>Annual!H37/'Hide me please'!$J$6*100</f>
        <v>1.191381495564005</v>
      </c>
      <c r="T37" s="30">
        <f>Annual!I37/'Hide me please'!$J$7*100</f>
        <v>1.0679012345679013</v>
      </c>
      <c r="U37" s="30">
        <f>Annual!J37/'Hide me please'!$J$8*100</f>
        <v>0.7916167664670659</v>
      </c>
      <c r="V37" s="30">
        <f>Annual!K37/'Hide me please'!$J$9*100</f>
        <v>0.816901408450704</v>
      </c>
      <c r="W37" s="30">
        <f>Annual!L37/'Hide me please'!$J$10*100</f>
        <v>0.858457997698504</v>
      </c>
      <c r="X37" s="30">
        <f>Annual!M37/'Hide me please'!$J$11*100</f>
        <v>0.8209459459459458</v>
      </c>
      <c r="Y37" s="30">
        <f>Annual!N37/'Hide me please'!$J$12*100</f>
        <v>0.855704697986577</v>
      </c>
      <c r="Z37" s="30">
        <f>Annual!O37/'Hide me please'!$J$13*100</f>
        <v>1.077092511013216</v>
      </c>
      <c r="AA37" s="30">
        <f>Annual!P37/'Hide me please'!$J$14*100</f>
        <v>1.092572658772874</v>
      </c>
      <c r="AB37" s="30">
        <f>Annual!Q37/'Hide me please'!$J$15*100</f>
        <v>1.0945378151260505</v>
      </c>
      <c r="AC37" s="30">
        <f>Annual!R37/'Hide me please'!$J$16*100</f>
        <v>1.2038934426229508</v>
      </c>
      <c r="AD37" s="30">
        <f>Annual!S37/'Hide me please'!$J$17*100</f>
        <v>1.539</v>
      </c>
      <c r="AE37" s="30">
        <f>Annual!T37/'Hide me please'!$J$18*100</f>
        <v>2.0252672497570456</v>
      </c>
      <c r="AF37" s="30">
        <f>Annual!U37/'Hide me please'!$J$19*100</f>
        <v>1.9781368821292773</v>
      </c>
      <c r="AG37" s="30">
        <f>Annual!V37/'Hide me please'!$J$20*100</f>
        <v>2.196333816877045</v>
      </c>
      <c r="AH37" s="30">
        <f>Annual!W37/'Hide me please'!$J$21*100</f>
        <v>2.3078324225865208</v>
      </c>
      <c r="AI37" s="88">
        <f>Annual!X37/'Hide me please'!$J$22*100</f>
        <v>1.9875886524822695</v>
      </c>
      <c r="AJ37" s="85">
        <f>Annual!Y37/'Hide me please'!$J$23*100</f>
        <v>2.0768566493955096</v>
      </c>
      <c r="AK37" s="95">
        <f t="shared" si="0"/>
        <v>0.02547288494624733</v>
      </c>
      <c r="AL37" s="95">
        <f t="shared" si="1"/>
        <v>0.04491271209551066</v>
      </c>
      <c r="AM37" s="67"/>
      <c r="AN37" s="67"/>
      <c r="AO37" s="67"/>
    </row>
    <row r="38" spans="7:41" ht="12.75">
      <c r="G38">
        <v>1995</v>
      </c>
      <c r="H38">
        <v>1996</v>
      </c>
      <c r="I38">
        <v>1997</v>
      </c>
      <c r="J38">
        <v>1998</v>
      </c>
      <c r="K38">
        <v>1999</v>
      </c>
      <c r="N38" s="3" t="s">
        <v>5</v>
      </c>
      <c r="O38" s="30">
        <f>Annual!D38/'Hide me please'!$J$2*100</f>
        <v>1.0333333333333332</v>
      </c>
      <c r="P38" s="30">
        <f>Annual!E38/'Hide me please'!$J$3*100</f>
        <v>0.9364864864864865</v>
      </c>
      <c r="Q38" s="30">
        <f>Annual!F38/'Hide me please'!$J$4*100</f>
        <v>0.9187418086500655</v>
      </c>
      <c r="R38" s="30">
        <f>Annual!G38/'Hide me please'!$J$5*100</f>
        <v>0.9164524421593829</v>
      </c>
      <c r="S38" s="30">
        <f>Annual!H38/'Hide me please'!$J$6*100</f>
        <v>0.9353612167300379</v>
      </c>
      <c r="T38" s="30">
        <f>Annual!I38/'Hide me please'!$J$7*100</f>
        <v>0.7876543209876543</v>
      </c>
      <c r="U38" s="30">
        <f>Annual!J38/'Hide me please'!$J$8*100</f>
        <v>0.5185628742514969</v>
      </c>
      <c r="V38" s="30">
        <f>Annual!K38/'Hide me please'!$J$9*100</f>
        <v>0.5610328638497651</v>
      </c>
      <c r="W38" s="30">
        <f>Annual!L38/'Hide me please'!$J$10*100</f>
        <v>0.6098964326812428</v>
      </c>
      <c r="X38" s="30">
        <f>Annual!M38/'Hide me please'!$J$11*100</f>
        <v>0.5777027027027027</v>
      </c>
      <c r="Y38" s="30">
        <f>Annual!N38/'Hide me please'!$J$12*100</f>
        <v>0.6476510067114093</v>
      </c>
      <c r="Z38" s="30">
        <f>Annual!O38/'Hide me please'!$J$13*100</f>
        <v>0.8656387665198239</v>
      </c>
      <c r="AA38" s="30">
        <f>Annual!P38/'Hide me please'!$J$14*100</f>
        <v>0.7944025834230355</v>
      </c>
      <c r="AB38" s="30">
        <f>Annual!Q38/'Hide me please'!$J$15*100</f>
        <v>0.8046218487394958</v>
      </c>
      <c r="AC38" s="30">
        <f>Annual!R38/'Hide me please'!$J$16*100</f>
        <v>0.9446721311475411</v>
      </c>
      <c r="AD38" s="30">
        <f>Annual!S38/'Hide me please'!$J$17*100</f>
        <v>1.36</v>
      </c>
      <c r="AE38" s="30">
        <f>Annual!T38/'Hide me please'!$J$18*100</f>
        <v>1.7045675413022352</v>
      </c>
      <c r="AF38" s="30">
        <f>Annual!U38/'Hide me please'!$J$19*100</f>
        <v>1.3022813688212929</v>
      </c>
      <c r="AG38" s="30">
        <f>Annual!V38/'Hide me please'!$J$20*100</f>
        <v>1.898315750587553</v>
      </c>
      <c r="AH38" s="30">
        <f>Annual!W38/'Hide me please'!$J$21*100</f>
        <v>1.6366120218579236</v>
      </c>
      <c r="AI38" s="88">
        <f>Annual!X38/'Hide me please'!$J$22*100</f>
        <v>1.4556737588652482</v>
      </c>
      <c r="AJ38" s="85">
        <f>Annual!Y38/'Hide me please'!$J$23*100</f>
        <v>1.7677029360967187</v>
      </c>
      <c r="AK38" s="95">
        <f t="shared" si="0"/>
        <v>0.0370389516781776</v>
      </c>
      <c r="AL38" s="95">
        <f t="shared" si="1"/>
        <v>0.21435378314074222</v>
      </c>
      <c r="AM38" s="67"/>
      <c r="AN38" s="67"/>
      <c r="AO38" s="67"/>
    </row>
    <row r="39" spans="7:41" ht="12.75">
      <c r="G39" s="77">
        <f>Annual!I39/J7*100</f>
        <v>0.8358024691358025</v>
      </c>
      <c r="H39" s="77">
        <f>Annual!J39/J8*100</f>
        <v>0.555688622754491</v>
      </c>
      <c r="I39" s="77">
        <f>Annual!K39/J9*100</f>
        <v>0.5974178403755869</v>
      </c>
      <c r="J39" s="77">
        <f>Annual!L39/J10*100</f>
        <v>0.6444188722669736</v>
      </c>
      <c r="K39" s="77">
        <f>Annual!M39/J11*100</f>
        <v>0.6148648648648649</v>
      </c>
      <c r="L39" s="10"/>
      <c r="M39" s="2" t="s">
        <v>6</v>
      </c>
      <c r="N39" s="10" t="s">
        <v>7</v>
      </c>
      <c r="O39" s="30">
        <f>Annual!D39/'Hide me please'!$J$2*100</f>
        <v>1.1115942028985506</v>
      </c>
      <c r="P39" s="30">
        <f>Annual!E39/'Hide me please'!$J$3*100</f>
        <v>1.0175675675675675</v>
      </c>
      <c r="Q39" s="30">
        <f>Annual!F39/'Hide me please'!$J$4*100</f>
        <v>0.9908256880733944</v>
      </c>
      <c r="R39" s="30">
        <f>Annual!G39/'Hide me please'!$J$5*100</f>
        <v>0.9884318766066837</v>
      </c>
      <c r="S39" s="30">
        <f>Annual!H39/'Hide me please'!$J$6*100</f>
        <v>0.988593155893536</v>
      </c>
      <c r="T39" s="30">
        <f>Annual!I39/'Hide me please'!$J$7*100</f>
        <v>0.8358024691358025</v>
      </c>
      <c r="U39" s="30">
        <f>Annual!J39/'Hide me please'!$J$8*100</f>
        <v>0.555688622754491</v>
      </c>
      <c r="V39" s="30">
        <f>Annual!K39/'Hide me please'!$J$9*100</f>
        <v>0.5974178403755869</v>
      </c>
      <c r="W39" s="30">
        <f>Annual!L39/'Hide me please'!$J$10*100</f>
        <v>0.6444188722669736</v>
      </c>
      <c r="X39" s="30">
        <f>Annual!M39/'Hide me please'!$J$11*100</f>
        <v>0.6148648648648649</v>
      </c>
      <c r="Y39" s="30">
        <f>Annual!N39/'Hide me please'!$J$12*100</f>
        <v>0.6778523489932885</v>
      </c>
      <c r="Z39" s="30">
        <f>Annual!O39/'Hide me please'!$J$13*100</f>
        <v>0.8986784140969163</v>
      </c>
      <c r="AA39" s="30">
        <f>Annual!P39/'Hide me please'!$J$14*100</f>
        <v>0.8396124865446717</v>
      </c>
      <c r="AB39" s="30">
        <f>Annual!Q39/'Hide me please'!$J$15*100</f>
        <v>0.8487394957983193</v>
      </c>
      <c r="AC39" s="30">
        <f>Annual!R39/'Hide me please'!$J$16*100</f>
        <v>0.9846311475409837</v>
      </c>
      <c r="AD39" s="30">
        <f>Annual!S39/'Hide me please'!$J$17*100</f>
        <v>1.387</v>
      </c>
      <c r="AE39" s="30">
        <f>Annual!T39/'Hide me please'!$J$18*100</f>
        <v>1.7531584062196306</v>
      </c>
      <c r="AF39" s="30">
        <f>Annual!U39/'Hide me please'!$J$19*100</f>
        <v>1.4011406844106464</v>
      </c>
      <c r="AG39" s="30">
        <f>Annual!V39/'Hide me please'!$J$20*100</f>
        <v>1.9523262147523912</v>
      </c>
      <c r="AH39" s="30">
        <f>Annual!W39/'Hide me please'!$J$21*100</f>
        <v>1.7358834244080146</v>
      </c>
      <c r="AI39" s="88">
        <f>Annual!X39/'Hide me please'!$J$22*100</f>
        <v>1.5407801418439717</v>
      </c>
      <c r="AJ39" s="85">
        <f>Annual!Y39/'Hide me please'!$J$23*100</f>
        <v>1.8212435233160622</v>
      </c>
      <c r="AK39" s="94">
        <f t="shared" si="0"/>
        <v>0.038835690405891424</v>
      </c>
      <c r="AL39" s="94">
        <f t="shared" si="1"/>
        <v>0.18202686668614387</v>
      </c>
      <c r="AM39" s="67">
        <f>(AJ39-Z39)/Z39</f>
        <v>1.0265798029056183</v>
      </c>
      <c r="AN39" s="67"/>
      <c r="AO39" s="67"/>
    </row>
    <row r="40" spans="14:41" ht="12.75">
      <c r="N40" s="3" t="s">
        <v>13</v>
      </c>
      <c r="O40" s="30">
        <f>Annual!D40/'Hide me please'!$J$2*100</f>
        <v>1.3840579710144927</v>
      </c>
      <c r="P40" s="30">
        <f>Annual!E40/'Hide me please'!$J$3*100</f>
        <v>1.260810810810811</v>
      </c>
      <c r="Q40" s="30">
        <f>Annual!F40/'Hide me please'!$J$4*100</f>
        <v>1.2385321100917432</v>
      </c>
      <c r="R40" s="30">
        <f>Annual!G40/'Hide me please'!$J$5*100</f>
        <v>1.1966580976863754</v>
      </c>
      <c r="S40" s="30">
        <f>Annual!H40/'Hide me please'!$J$6*100</f>
        <v>1.1330798479087452</v>
      </c>
      <c r="T40" s="30">
        <f>Annual!I40/'Hide me please'!$J$7*100</f>
        <v>0.9765432098765433</v>
      </c>
      <c r="U40" s="30">
        <f>Annual!J40/'Hide me please'!$J$8*100</f>
        <v>0.6131736526946108</v>
      </c>
      <c r="V40" s="30">
        <f>Annual!K40/'Hide me please'!$J$9*100</f>
        <v>0.6619718309859154</v>
      </c>
      <c r="W40" s="30">
        <f>Annual!L40/'Hide me please'!$J$10*100</f>
        <v>0.7284234752589183</v>
      </c>
      <c r="X40" s="30">
        <f>Annual!M40/'Hide me please'!$J$11*100</f>
        <v>0.6813063063063063</v>
      </c>
      <c r="Y40" s="30">
        <f>Annual!N40/'Hide me please'!$J$12*100</f>
        <v>0.7348993288590604</v>
      </c>
      <c r="Z40" s="30">
        <f>Annual!O40/'Hide me please'!$J$13*100</f>
        <v>0.973568281938326</v>
      </c>
      <c r="AA40" s="30">
        <f>Annual!P40/'Hide me please'!$J$14*100</f>
        <v>0.9354144241119482</v>
      </c>
      <c r="AB40" s="30">
        <f>Annual!Q40/'Hide me please'!$J$15*100</f>
        <v>0.9138655462184875</v>
      </c>
      <c r="AC40" s="30">
        <f>Annual!R40/'Hide me please'!$J$16*100</f>
        <v>1.0440573770491801</v>
      </c>
      <c r="AD40" s="30">
        <f>Annual!S40/'Hide me please'!$J$17*100</f>
        <v>1.458</v>
      </c>
      <c r="AE40" s="30">
        <f>Annual!T40/'Hide me please'!$J$18*100</f>
        <v>1.8007774538386783</v>
      </c>
      <c r="AF40" s="30">
        <f>Annual!U40/'Hide me please'!$J$19*100</f>
        <v>1.5627376425855513</v>
      </c>
      <c r="AG40" s="30">
        <f>Annual!V40/'Hide me please'!$J$20*100</f>
        <v>2.0361741510098432</v>
      </c>
      <c r="AH40" s="30">
        <f>Annual!W40/'Hide me please'!$J$21*100</f>
        <v>1.8214936247723135</v>
      </c>
      <c r="AI40" s="88">
        <f>Annual!X40/'Hide me please'!$J$22*100</f>
        <v>1.6498226950354609</v>
      </c>
      <c r="AJ40" s="85">
        <f>Annual!Y40/'Hide me please'!$J$23*100</f>
        <v>1.915371329879102</v>
      </c>
      <c r="AK40" s="95">
        <f t="shared" si="0"/>
        <v>0.0636357789776557</v>
      </c>
      <c r="AL40" s="95">
        <f t="shared" si="1"/>
        <v>0.16095586249523225</v>
      </c>
      <c r="AM40" s="67"/>
      <c r="AN40" s="67"/>
      <c r="AO40" s="68"/>
    </row>
    <row r="41" spans="14:41" ht="12.75">
      <c r="N41" s="3" t="s">
        <v>14</v>
      </c>
      <c r="O41" s="30">
        <f>Annual!D41/'Hide me please'!$J$2*100</f>
        <v>0.9159420289855071</v>
      </c>
      <c r="P41" s="30">
        <f>Annual!E41/'Hide me please'!$J$3*100</f>
        <v>0.8270270270270269</v>
      </c>
      <c r="Q41" s="30">
        <f>Annual!F41/'Hide me please'!$J$4*100</f>
        <v>0.8230668414154654</v>
      </c>
      <c r="R41" s="30">
        <f>Annual!G41/'Hide me please'!$J$5*100</f>
        <v>0.8226221079691518</v>
      </c>
      <c r="S41" s="30">
        <f>Annual!H41/'Hide me please'!$J$6*100</f>
        <v>0.8441064638783269</v>
      </c>
      <c r="T41" s="30">
        <f>Annual!I41/'Hide me please'!$J$7*100</f>
        <v>0.7024691358024691</v>
      </c>
      <c r="U41" s="30">
        <f>Annual!J41/'Hide me please'!$J$8*100</f>
        <v>0.4982035928143712</v>
      </c>
      <c r="V41" s="30">
        <f>Annual!K41/'Hide me please'!$J$9*100</f>
        <v>0.5305164319248826</v>
      </c>
      <c r="W41" s="30">
        <f>Annual!L41/'Hide me please'!$J$10*100</f>
        <v>0.57307249712313</v>
      </c>
      <c r="X41" s="30">
        <f>Annual!M41/'Hide me please'!$J$11*100</f>
        <v>0.5484234234234234</v>
      </c>
      <c r="Y41" s="30">
        <f>Annual!N41/'Hide me please'!$J$12*100</f>
        <v>0.6140939597315437</v>
      </c>
      <c r="Z41" s="30">
        <f>Annual!O41/'Hide me please'!$J$13*100</f>
        <v>0.8370044052863436</v>
      </c>
      <c r="AA41" s="30">
        <f>Annual!P41/'Hide me please'!$J$14*100</f>
        <v>0.7588805166846071</v>
      </c>
      <c r="AB41" s="30">
        <f>Annual!Q41/'Hide me please'!$J$15*100</f>
        <v>0.7941176470588235</v>
      </c>
      <c r="AC41" s="30">
        <f>Annual!R41/'Hide me please'!$J$16*100</f>
        <v>0.9344262295081969</v>
      </c>
      <c r="AD41" s="30">
        <f>Annual!S41/'Hide me please'!$J$17*100</f>
        <v>1.327</v>
      </c>
      <c r="AE41" s="30">
        <f>Annual!T41/'Hide me please'!$J$18*100</f>
        <v>1.7133138969873662</v>
      </c>
      <c r="AF41" s="30">
        <f>Annual!U41/'Hide me please'!$J$19*100</f>
        <v>1.2661596958174905</v>
      </c>
      <c r="AG41" s="30">
        <f>Annual!V41/'Hide me please'!$J$20*100</f>
        <v>1.8820275170365834</v>
      </c>
      <c r="AH41" s="30">
        <f>Annual!W41/'Hide me please'!$J$21*100</f>
        <v>1.6639344262295082</v>
      </c>
      <c r="AI41" s="88">
        <f>Annual!X41/'Hide me please'!$J$22*100</f>
        <v>1.449468085106383</v>
      </c>
      <c r="AJ41" s="85">
        <f>Annual!Y41/'Hide me please'!$J$23*100</f>
        <v>1.7417962003454233</v>
      </c>
      <c r="AK41" s="95">
        <f t="shared" si="0"/>
        <v>0.016624101052433733</v>
      </c>
      <c r="AL41" s="95">
        <f t="shared" si="1"/>
        <v>0.20167958042179657</v>
      </c>
      <c r="AM41" s="67"/>
      <c r="AN41" s="67"/>
      <c r="AO41" s="68"/>
    </row>
    <row r="42" spans="14:41" ht="12.75">
      <c r="N42" s="3" t="s">
        <v>15</v>
      </c>
      <c r="O42" s="30">
        <f>Annual!D42/'Hide me please'!$J$2*100</f>
        <v>1.9492753623188406</v>
      </c>
      <c r="P42" s="30">
        <f>Annual!E42/'Hide me please'!$J$3*100</f>
        <v>1.9878378378378379</v>
      </c>
      <c r="Q42" s="30">
        <f>Annual!F42/'Hide me please'!$J$4*100</f>
        <v>1.9134993446920052</v>
      </c>
      <c r="R42" s="30">
        <f>Annual!G42/'Hide me please'!$J$5*100</f>
        <v>1.7840616966580976</v>
      </c>
      <c r="S42" s="30">
        <f>Annual!H42/'Hide me please'!$J$6*100</f>
        <v>1.7401774397972116</v>
      </c>
      <c r="T42" s="30">
        <f>Annual!I42/'Hide me please'!$J$7*100</f>
        <v>1.6320987654320989</v>
      </c>
      <c r="U42" s="30">
        <f>Annual!J42/'Hide me please'!$J$8*100</f>
        <v>1.6119760479041918</v>
      </c>
      <c r="V42" s="30">
        <f>Annual!K42/'Hide me please'!$J$9*100</f>
        <v>1.5023474178403755</v>
      </c>
      <c r="AI42" s="88"/>
      <c r="AJ42" s="85"/>
      <c r="AK42" s="36"/>
      <c r="AL42" s="36"/>
      <c r="AM42" s="67"/>
      <c r="AN42" s="63"/>
      <c r="AO42" s="63"/>
    </row>
    <row r="43" spans="14:41" ht="12.75">
      <c r="N43" s="3" t="s">
        <v>24</v>
      </c>
      <c r="O43" s="30">
        <f>Annual!D43/'Hide me please'!$J$2*100</f>
        <v>1.3028985507246378</v>
      </c>
      <c r="P43" s="30">
        <f>Annual!E43/'Hide me please'!$J$3*100</f>
        <v>1.1405405405405407</v>
      </c>
      <c r="Q43" s="30">
        <f>Annual!F43/'Hide me please'!$J$4*100</f>
        <v>1.1349934469200524</v>
      </c>
      <c r="R43" s="30">
        <f>Annual!G43/'Hide me please'!$J$5*100</f>
        <v>1.1375321336760926</v>
      </c>
      <c r="S43" s="30">
        <f>Annual!H43/'Hide me please'!$J$6*100</f>
        <v>1.0899873257287704</v>
      </c>
      <c r="T43" s="30">
        <f>Annual!I43/'Hide me please'!$J$7*100</f>
        <v>0.8839506172839505</v>
      </c>
      <c r="U43" s="30">
        <f>Annual!J43/'Hide me please'!$J$8*100</f>
        <v>0.61437125748503</v>
      </c>
      <c r="V43" s="30">
        <f>Annual!K43/'Hide me please'!$J$9*100</f>
        <v>0.630281690140845</v>
      </c>
      <c r="W43" s="30">
        <f>Annual!L43/'Hide me please'!$J$10*100</f>
        <v>0.6812428078250862</v>
      </c>
      <c r="X43" s="30">
        <f>Annual!M43/'Hide me please'!$J$11*100</f>
        <v>0.6824324324324325</v>
      </c>
      <c r="Y43" s="30">
        <f>Annual!N43/'Hide me please'!$J$12*100</f>
        <v>0.6935123042505592</v>
      </c>
      <c r="Z43" s="30">
        <f>Annual!O43/'Hide me please'!$J$13*100</f>
        <v>0.8403083700440529</v>
      </c>
      <c r="AA43" s="30">
        <f>Annual!P43/'Hide me please'!$J$14*100</f>
        <v>0.9364908503767491</v>
      </c>
      <c r="AB43" s="30">
        <f>Annual!Q43/'Hide me please'!$J$15*100</f>
        <v>0.9432773109243697</v>
      </c>
      <c r="AC43" s="30">
        <f>Annual!R43/'Hide me please'!$J$16*100</f>
        <v>1.0133196721311477</v>
      </c>
      <c r="AD43" s="30">
        <f>Annual!S43/'Hide me please'!$J$17*100</f>
        <v>1.189</v>
      </c>
      <c r="AE43" s="30">
        <f>Annual!T43/'Hide me please'!$J$18*100</f>
        <v>1.4081632653061225</v>
      </c>
      <c r="AF43" s="30">
        <f>Annual!U43/'Hide me please'!$J$19*100</f>
        <v>1.2737642585551332</v>
      </c>
      <c r="AG43" s="30">
        <f>Annual!V43/'Hide me please'!$J$20*100</f>
        <v>1.5974145891043396</v>
      </c>
      <c r="AH43" s="30">
        <f>Annual!W43/'Hide me please'!$J$21*100</f>
        <v>1.355191256830601</v>
      </c>
      <c r="AI43" s="88">
        <f>Annual!X43/'Hide me please'!$J$22*100</f>
        <v>1.3590425531914894</v>
      </c>
      <c r="AJ43" s="85">
        <f>Annual!Y43/'Hide me please'!$J$23*100</f>
        <v>1.7003454231433506</v>
      </c>
      <c r="AK43" s="36">
        <f t="shared" si="0"/>
        <v>0.20749167730469822</v>
      </c>
      <c r="AL43" s="36">
        <f t="shared" si="1"/>
        <v>0.2511347927630133</v>
      </c>
      <c r="AM43" s="67"/>
      <c r="AN43" s="63"/>
      <c r="AO43" s="63"/>
    </row>
    <row r="44" spans="14:41" ht="12.75">
      <c r="N44" s="3" t="s">
        <v>20</v>
      </c>
      <c r="O44" s="30">
        <f>Annual!D44/'Hide me please'!$J$2*100</f>
        <v>1.7057971014492757</v>
      </c>
      <c r="P44" s="30">
        <f>Annual!E44/'Hide me please'!$J$3*100</f>
        <v>1.8162162162162165</v>
      </c>
      <c r="Q44" s="30">
        <f>Annual!F44/'Hide me please'!$J$4*100</f>
        <v>1.8152031454783748</v>
      </c>
      <c r="R44" s="30">
        <f>Annual!G44/'Hide me please'!$J$5*100</f>
        <v>1.710796915167095</v>
      </c>
      <c r="S44" s="30">
        <f>Annual!H44/'Hide me please'!$J$6*100</f>
        <v>1.512040557667934</v>
      </c>
      <c r="T44" s="30">
        <f>Annual!I44/'Hide me please'!$J$7*100</f>
        <v>1.2975308641975307</v>
      </c>
      <c r="U44" s="30">
        <f>Annual!J44/'Hide me please'!$J$8*100</f>
        <v>0.9724550898203593</v>
      </c>
      <c r="V44" s="30">
        <f>Annual!K44/'Hide me please'!$J$9*100</f>
        <v>0.9718309859154929</v>
      </c>
      <c r="W44" s="30">
        <f>Annual!L44/'Hide me please'!$J$10*100</f>
        <v>0.9907940161104717</v>
      </c>
      <c r="X44" s="30">
        <f>Annual!M44/'Hide me please'!$J$11*100</f>
        <v>0.9583333333333333</v>
      </c>
      <c r="Y44" s="30">
        <f>Annual!N44/'Hide me please'!$J$12*100</f>
        <v>0.9675615212527964</v>
      </c>
      <c r="Z44" s="30">
        <f>Annual!O44/'Hide me please'!$J$13*100</f>
        <v>1.2037444933920705</v>
      </c>
      <c r="AA44" s="30">
        <f>Annual!P44/'Hide me please'!$J$14*100</f>
        <v>1.2658772874058124</v>
      </c>
      <c r="AB44" s="30">
        <f>Annual!Q44/'Hide me please'!$J$15*100</f>
        <v>1.2237394957983194</v>
      </c>
      <c r="AC44" s="30">
        <f>Annual!R44/'Hide me please'!$J$16*100</f>
        <v>1.3237704918032789</v>
      </c>
      <c r="AD44" s="30">
        <f>Annual!S44/'Hide me please'!$J$17*100</f>
        <v>1.619</v>
      </c>
      <c r="AE44" s="30">
        <f>Annual!T44/'Hide me please'!$J$18*100</f>
        <v>2.206025267249757</v>
      </c>
      <c r="AF44" s="30">
        <f>Annual!U44/'Hide me please'!$J$19*100</f>
        <v>2.2100760456273765</v>
      </c>
      <c r="AG44" s="30">
        <f>Annual!V44/'Hide me please'!$J$20*100</f>
        <v>2.4930747922437675</v>
      </c>
      <c r="AH44" s="30">
        <f>Annual!W44/'Hide me please'!$J$21*100</f>
        <v>2.3907103825136615</v>
      </c>
      <c r="AI44" s="88">
        <f>Annual!X44/'Hide me please'!$J$22*100</f>
        <v>2.045212765957447</v>
      </c>
      <c r="AJ44" s="85">
        <f>Annual!Y44/'Hide me please'!$J$23*100</f>
        <v>2.1606217616580308</v>
      </c>
      <c r="AK44" s="36">
        <f t="shared" si="0"/>
        <v>-0.020581589098628277</v>
      </c>
      <c r="AL44" s="36">
        <f t="shared" si="1"/>
        <v>0.05642884575217096</v>
      </c>
      <c r="AM44" s="67"/>
      <c r="AN44" s="63"/>
      <c r="AO44" s="63"/>
    </row>
    <row r="45" spans="12:41" ht="12.75">
      <c r="L45" s="8"/>
      <c r="M45" s="9"/>
      <c r="N45" s="8" t="s">
        <v>21</v>
      </c>
      <c r="O45" s="35">
        <f>Annual!D45/'Hide me please'!$J$2*100</f>
        <v>2.1608695652173915</v>
      </c>
      <c r="P45" s="35">
        <f>Annual!E45/'Hide me please'!$J$3*100</f>
        <v>2.152702702702703</v>
      </c>
      <c r="Q45" s="35">
        <f>Annual!F45/'Hide me please'!$J$4*100</f>
        <v>2.086500655307995</v>
      </c>
      <c r="R45" s="35">
        <f>Annual!G45/'Hide me please'!$J$5*100</f>
        <v>1.9665809768637532</v>
      </c>
      <c r="S45" s="35">
        <f>Annual!H45/'Hide me please'!$J$6*100</f>
        <v>1.9024081115335865</v>
      </c>
      <c r="T45" s="35">
        <f>Annual!I45/'Hide me please'!$J$7*100</f>
        <v>1.845679012345679</v>
      </c>
      <c r="U45" s="35">
        <f>Annual!J45/'Hide me please'!$J$8*100</f>
        <v>1.7257485029940118</v>
      </c>
      <c r="V45" s="35">
        <f>Annual!K45/'Hide me please'!$J$9*100</f>
        <v>1.5528169014084505</v>
      </c>
      <c r="W45" s="35">
        <f>Annual!L45/'Hide me please'!$J$10*100</f>
        <v>1.3544303797468353</v>
      </c>
      <c r="X45" s="35">
        <f>Annual!M45/'Hide me please'!$J$11*100</f>
        <v>1.3231981981981982</v>
      </c>
      <c r="Y45" s="35">
        <f>Annual!N45/'Hide me please'!$J$12*100</f>
        <v>1.4038031319910513</v>
      </c>
      <c r="Z45" s="35">
        <f>Annual!O45/'Hide me please'!$J$13*100</f>
        <v>1.5892070484581498</v>
      </c>
      <c r="AA45" s="35">
        <f>Annual!P45/'Hide me please'!$J$14*100</f>
        <v>1.6813778256189449</v>
      </c>
      <c r="AB45" s="35">
        <f>Annual!Q45/'Hide me please'!$J$15*100</f>
        <v>1.5693277310924367</v>
      </c>
      <c r="AC45" s="35">
        <f>Annual!R45/'Hide me please'!$J$16*100</f>
        <v>1.7459016393442623</v>
      </c>
      <c r="AD45" s="35">
        <f>Annual!S45/'Hide me please'!$J$17*100</f>
        <v>2.378</v>
      </c>
      <c r="AE45" s="35">
        <f>Annual!T45/'Hide me please'!$J$18*100</f>
        <v>3.0242954324586977</v>
      </c>
      <c r="AF45" s="35">
        <f>Annual!U45/'Hide me please'!$J$19*100</f>
        <v>3.0199619771863118</v>
      </c>
      <c r="AG45" s="35">
        <f>Annual!V45/'Hide me please'!$J$20*100</f>
        <v>3.398891966759003</v>
      </c>
      <c r="AH45" s="35">
        <f>Annual!W45/'Hide me please'!$J$21*100</f>
        <v>4.327868852459017</v>
      </c>
      <c r="AI45" s="35">
        <f>Annual!X45/'Hide me please'!$J$22*100</f>
        <v>3.789007092198582</v>
      </c>
      <c r="AJ45" s="86">
        <f>Annual!Y45/'Hide me please'!$J$23*100</f>
        <v>4.187392055267703</v>
      </c>
      <c r="AK45" s="90">
        <f t="shared" si="0"/>
        <v>0.3845843267578621</v>
      </c>
      <c r="AL45" s="83">
        <f t="shared" si="1"/>
        <v>0.10514231126391411</v>
      </c>
      <c r="AM45" s="67"/>
      <c r="AN45" s="63"/>
      <c r="AO45" s="63"/>
    </row>
    <row r="46" spans="12:39" ht="12.75">
      <c r="L46" s="10" t="s">
        <v>25</v>
      </c>
      <c r="AJ46" s="85"/>
      <c r="AK46" s="36"/>
      <c r="AL46" s="36"/>
      <c r="AM46" s="36"/>
    </row>
    <row r="47" spans="13:39" ht="12.75">
      <c r="M47" s="11" t="s">
        <v>6</v>
      </c>
      <c r="N47" s="3" t="s">
        <v>7</v>
      </c>
      <c r="O47" s="30">
        <f>Annual!D47/'Hide me please'!$J$2*100</f>
        <v>0.9942028985507247</v>
      </c>
      <c r="P47" s="30">
        <f>Annual!E47/'Hide me please'!$J$3*100</f>
        <v>0.9513513513513513</v>
      </c>
      <c r="Q47" s="30">
        <f>Annual!F47/'Hide me please'!$J$4*100</f>
        <v>0.8440366972477066</v>
      </c>
      <c r="R47" s="30">
        <f>Annual!G47/'Hide me please'!$J$5*100</f>
        <v>0.853470437017995</v>
      </c>
      <c r="S47" s="30">
        <f>Annual!H47/'Hide me please'!$J$6*100</f>
        <v>0.897338403041825</v>
      </c>
      <c r="T47" s="30">
        <f>Annual!I47/'Hide me please'!$J$7*100</f>
        <v>0.9666666666666667</v>
      </c>
      <c r="U47" s="30">
        <f>Annual!J47/'Hide me please'!$J$8*100</f>
        <v>0.9928143712574851</v>
      </c>
      <c r="V47" s="30">
        <f>Annual!K47/'Hide me please'!$J$9*100</f>
        <v>0.886150234741784</v>
      </c>
      <c r="W47" s="30">
        <f>Annual!L47/'Hide me please'!$J$10*100</f>
        <v>0.8365937859608745</v>
      </c>
      <c r="X47" s="30">
        <f>Annual!M47/'Hide me please'!$J$11*100</f>
        <v>0.9932432432432433</v>
      </c>
      <c r="Y47" s="30">
        <f>Annual!N47/'Hide me please'!$J$12*100</f>
        <v>1.296420581655481</v>
      </c>
      <c r="Z47" s="30">
        <f>Annual!O47/'Hide me please'!$J$13*100</f>
        <v>1.3502202643171808</v>
      </c>
      <c r="AA47" s="30">
        <f>Annual!P47/'Hide me please'!$J$14*100</f>
        <v>1.3379978471474703</v>
      </c>
      <c r="AB47" s="30">
        <f>Annual!Q47/'Hide me please'!$J$15*100</f>
        <v>1.235842687622479</v>
      </c>
      <c r="AC47" s="30">
        <f>Annual!R47/'Hide me please'!$J$16*100</f>
        <v>1.2530737704918034</v>
      </c>
      <c r="AK47" s="36"/>
      <c r="AL47" s="36"/>
      <c r="AM47" s="36"/>
    </row>
    <row r="48" spans="12:39" ht="12.75">
      <c r="L48" s="10" t="s">
        <v>17</v>
      </c>
      <c r="AK48" s="36"/>
      <c r="AL48" s="36"/>
      <c r="AM48" s="36"/>
    </row>
    <row r="49" spans="13:39" ht="12.75">
      <c r="M49" s="11" t="s">
        <v>6</v>
      </c>
      <c r="N49" s="3" t="s">
        <v>7</v>
      </c>
      <c r="O49" s="30">
        <f>Annual!D49/'Hide me please'!$J$2*100</f>
        <v>1.4231884057971014</v>
      </c>
      <c r="P49" s="30">
        <f>Annual!E49/'Hide me please'!$J$3*100</f>
        <v>1.5378378378378377</v>
      </c>
      <c r="Q49" s="30">
        <f>Annual!F49/'Hide me please'!$J$4*100</f>
        <v>1.3879423328964613</v>
      </c>
      <c r="R49" s="30">
        <f>Annual!G49/'Hide me please'!$J$5*100</f>
        <v>1.4344473007712084</v>
      </c>
      <c r="S49" s="30">
        <f>Annual!H49/'Hide me please'!$J$6*100</f>
        <v>1.2839036755386564</v>
      </c>
      <c r="T49" s="30">
        <f>Annual!I49/'Hide me please'!$J$7*100</f>
        <v>1.3135802469135804</v>
      </c>
      <c r="U49" s="30">
        <f>Annual!J49/'Hide me please'!$J$8*100</f>
        <v>1.3616766467065868</v>
      </c>
      <c r="V49" s="30">
        <f>Annual!K49/'Hide me please'!$J$9*100</f>
        <v>1.5187793427230045</v>
      </c>
      <c r="W49" s="30">
        <f>Annual!L49/'Hide me please'!$J$10*100</f>
        <v>1.2692750287686996</v>
      </c>
      <c r="X49" s="30">
        <f>Annual!M49/'Hide me please'!$J$11*100</f>
        <v>1.1801801801801803</v>
      </c>
      <c r="Y49" s="30">
        <f>Annual!N49/'Hide me please'!$J$12*100</f>
        <v>1.610738255033557</v>
      </c>
      <c r="Z49" s="30">
        <f>Annual!O49/'Hide me please'!$J$13*100</f>
        <v>1.482378854625551</v>
      </c>
      <c r="AA49" s="30">
        <f>Annual!P49/'Hide me please'!$J$14*100</f>
        <v>1.409041980624327</v>
      </c>
      <c r="AB49" s="30">
        <f>Annual!Q49/'Hide me please'!$J$15*100</f>
        <v>1.7798394683249157</v>
      </c>
      <c r="AC49" s="30">
        <f>Annual!R49/'Hide me please'!$J$16*100</f>
        <v>1.9969262295081966</v>
      </c>
      <c r="AK49" s="36"/>
      <c r="AL49" s="36"/>
      <c r="AM49" s="36"/>
    </row>
    <row r="50" spans="12:39" ht="12.75">
      <c r="L50" s="10" t="s">
        <v>26</v>
      </c>
      <c r="AK50" s="36"/>
      <c r="AL50" s="36"/>
      <c r="AM50" s="36"/>
    </row>
    <row r="51" spans="12:39" ht="13.5" thickBot="1">
      <c r="L51" s="7"/>
      <c r="M51" s="14" t="s">
        <v>6</v>
      </c>
      <c r="N51" s="7" t="s">
        <v>7</v>
      </c>
      <c r="O51" s="30">
        <f>Annual!D51/'Hide me please'!$J$2*100</f>
        <v>1.9478260869565218</v>
      </c>
      <c r="P51" s="30">
        <f>Annual!E51/'Hide me please'!$J$3*100</f>
        <v>1.8148648648648649</v>
      </c>
      <c r="Q51" s="30">
        <f>Annual!F51/'Hide me please'!$J$4*100</f>
        <v>1.81651376146789</v>
      </c>
      <c r="R51" s="30">
        <f>Annual!G51/'Hide me please'!$J$5*100</f>
        <v>1.9318766066838047</v>
      </c>
      <c r="S51" s="30">
        <f>Annual!H51/'Hide me please'!$J$6*100</f>
        <v>1.6476552598225602</v>
      </c>
      <c r="T51" s="30">
        <f>Annual!I51/'Hide me please'!$J$7*100</f>
        <v>1.7740740740740741</v>
      </c>
      <c r="U51" s="30">
        <f>Annual!J51/'Hide me please'!$J$8*100</f>
        <v>1.940119760479042</v>
      </c>
      <c r="V51" s="30">
        <f>Annual!K51/'Hide me please'!$J$9*100</f>
        <v>1.7899061032863848</v>
      </c>
      <c r="W51" s="30">
        <f>Annual!L51/'Hide me please'!$J$10*100</f>
        <v>1.569620253164557</v>
      </c>
      <c r="X51" s="30">
        <f>Annual!M51/'Hide me please'!$J$11*100</f>
        <v>1.4605855855855856</v>
      </c>
      <c r="Y51" s="30">
        <f>Annual!N51/'Hide me please'!$J$12*100</f>
        <v>1.5234899328859062</v>
      </c>
      <c r="Z51" s="30">
        <f>Annual!O51/'Hide me please'!$J$13*100</f>
        <v>1.4504405286343611</v>
      </c>
      <c r="AA51" s="30">
        <f>Annual!P51/'Hide me please'!$J$14*100</f>
        <v>1.4208826695371368</v>
      </c>
      <c r="AB51" s="30">
        <f>Annual!Q51/'Hide me please'!$J$15*100</f>
        <v>1.5973868720617752</v>
      </c>
      <c r="AC51" s="30">
        <f>Annual!R51/'Hide me please'!$J$16*100</f>
        <v>2.3247950819672134</v>
      </c>
      <c r="AK51" s="36"/>
      <c r="AL51" s="36"/>
      <c r="AM51" s="36"/>
    </row>
    <row r="52" ht="13.5" thickTop="1"/>
    <row r="53" spans="12:29" ht="12.75">
      <c r="L53" s="3" t="s">
        <v>42</v>
      </c>
      <c r="O53" s="30">
        <f>O27-O30</f>
        <v>4.831884057971014</v>
      </c>
      <c r="P53" s="30">
        <f aca="true" t="shared" si="2" ref="P53:Z53">P27-P30</f>
        <v>5.008108108108109</v>
      </c>
      <c r="Q53" s="30">
        <f t="shared" si="2"/>
        <v>5.022280471821755</v>
      </c>
      <c r="R53" s="30">
        <f t="shared" si="2"/>
        <v>4.397172236503856</v>
      </c>
      <c r="S53" s="30">
        <f t="shared" si="2"/>
        <v>4.086185044359948</v>
      </c>
      <c r="T53" s="30">
        <f t="shared" si="2"/>
        <v>3.8432098765432094</v>
      </c>
      <c r="U53" s="30">
        <f t="shared" si="2"/>
        <v>3.607185628742515</v>
      </c>
      <c r="V53" s="30">
        <f t="shared" si="2"/>
        <v>3.316901408450704</v>
      </c>
      <c r="W53" s="30">
        <f t="shared" si="2"/>
        <v>3.052934407364787</v>
      </c>
      <c r="X53" s="30">
        <f t="shared" si="2"/>
        <v>2.786036036036036</v>
      </c>
      <c r="Y53" s="30">
        <f t="shared" si="2"/>
        <v>2.9328859060402683</v>
      </c>
      <c r="Z53" s="30">
        <f t="shared" si="2"/>
        <v>2.7015418502202646</v>
      </c>
      <c r="AA53" s="30">
        <f>AA27-AA30</f>
        <v>2.3336921420882675</v>
      </c>
      <c r="AB53" s="30">
        <f>AB27-AB30</f>
        <v>1.8665966386554627</v>
      </c>
      <c r="AC53" s="30">
        <f>AC27-AC30</f>
        <v>2.016393442622951</v>
      </c>
    </row>
    <row r="55" spans="15:31" ht="12.75">
      <c r="O55" s="3"/>
      <c r="P55" s="3"/>
      <c r="Q55" s="12"/>
      <c r="R55" s="12"/>
      <c r="S55" s="12"/>
      <c r="T55" s="12"/>
      <c r="U55" s="12"/>
      <c r="V55" s="12"/>
      <c r="W55" s="12"/>
      <c r="X55" s="12"/>
      <c r="Y55" s="12"/>
      <c r="Z55" s="18"/>
      <c r="AA55" s="18"/>
      <c r="AB55" s="26"/>
      <c r="AC55" s="26"/>
      <c r="AD55" s="26"/>
      <c r="AE55" s="26"/>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jmarvin</cp:lastModifiedBy>
  <cp:lastPrinted>2012-03-13T13:57:38Z</cp:lastPrinted>
  <dcterms:created xsi:type="dcterms:W3CDTF">2001-05-10T13:09:49Z</dcterms:created>
  <dcterms:modified xsi:type="dcterms:W3CDTF">2012-12-10T14:48:48Z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