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James.boot\Downloads\"/>
    </mc:Choice>
  </mc:AlternateContent>
  <workbookProtection workbookAlgorithmName="SHA-512" workbookHashValue="+4Z2RzBRRJ1rMKLFkkTS3h92B++31/AQ0p71y18SuiI7+emPd1Zxfrcz103GxGwnN9uWUyVNquFzV/1AzTAwug==" workbookSaltValue="PuGQVuazAMc+7PS5xO67tw==" workbookSpinCount="100000" lockStructure="1"/>
  <bookViews>
    <workbookView xWindow="0" yWindow="0" windowWidth="19368" windowHeight="9192" tabRatio="773"/>
  </bookViews>
  <sheets>
    <sheet name="Guide" sheetId="15" r:id="rId1"/>
    <sheet name="Summary" sheetId="6" r:id="rId2"/>
    <sheet name="Application details" sheetId="1" r:id="rId3"/>
    <sheet name="Uploads" sheetId="13" r:id="rId4"/>
    <sheet name="Labour costs" sheetId="2" r:id="rId5"/>
    <sheet name="Overheads" sheetId="3" r:id="rId6"/>
    <sheet name="Materials" sheetId="7" r:id="rId7"/>
    <sheet name="Travel &amp; subsistence" sheetId="8" r:id="rId8"/>
    <sheet name="Capital usage" sheetId="10" r:id="rId9"/>
    <sheet name="Sub contract costs" sheetId="11" r:id="rId10"/>
    <sheet name="Other costs" sheetId="12" r:id="rId11"/>
    <sheet name="SUMMARY - LEAD APPLICANTS ONLY" sheetId="16" r:id="rId12"/>
  </sheets>
  <definedNames>
    <definedName name="_xlnm._FilterDatabase" localSheetId="2" hidden="1">'Application details'!$D$22:$D$64</definedName>
    <definedName name="_xlnm._FilterDatabase" localSheetId="8" hidden="1">'Capital usage'!$B$11:$K$11</definedName>
    <definedName name="_xlnm._FilterDatabase" localSheetId="4" hidden="1">'Labour costs'!$B$12:$L$12</definedName>
    <definedName name="_xlnm._FilterDatabase" localSheetId="6" hidden="1">Materials!$B$10:$G$10</definedName>
    <definedName name="_xlnm._FilterDatabase" localSheetId="10" hidden="1">'Other costs'!$B$10:$G$10</definedName>
    <definedName name="_xlnm._FilterDatabase" localSheetId="5" hidden="1">Overheads!$B$66:$M$66</definedName>
    <definedName name="_xlnm._FilterDatabase" localSheetId="9" hidden="1">'Sub contract costs'!$B$11:$J$11</definedName>
    <definedName name="_xlnm._FilterDatabase" localSheetId="1" hidden="1">Summary!$J$6:$J$30</definedName>
    <definedName name="_xlnm._FilterDatabase" localSheetId="11" hidden="1">'SUMMARY - LEAD APPLICANTS ONLY'!$A$1:$J$473</definedName>
    <definedName name="_xlnm._FilterDatabase" localSheetId="7" hidden="1">'Travel &amp; subsistence'!$B$10:$G$10</definedName>
    <definedName name="_xlnm.Print_Area" localSheetId="2">'Application details'!$B$1:$C$97</definedName>
    <definedName name="_xlnm.Print_Area" localSheetId="8">'Capital usage'!$B$2:$J$52</definedName>
    <definedName name="_xlnm.Print_Area" localSheetId="4">'Labour costs'!$B$1:$K$63</definedName>
    <definedName name="_xlnm.Print_Area" localSheetId="6">Materials!$B$1:$F$51</definedName>
    <definedName name="_xlnm.Print_Area" localSheetId="10">'Other costs'!$B$1:$F$51</definedName>
    <definedName name="_xlnm.Print_Area" localSheetId="5">Overheads!$A$1:$L$102</definedName>
    <definedName name="_xlnm.Print_Area" localSheetId="9">'Sub contract costs'!$B$1:$I$52</definedName>
    <definedName name="_xlnm.Print_Area" localSheetId="1">Summary!$B$1:$I$54</definedName>
    <definedName name="_xlnm.Print_Area" localSheetId="11">'SUMMARY - LEAD APPLICANTS ONLY'!$B$1:$I$19</definedName>
    <definedName name="_xlnm.Print_Area" localSheetId="7">'Travel &amp; subsistence'!$B$1:$F$51</definedName>
    <definedName name="_xlnm.Print_Area" localSheetId="3">Uploads!$B$1:$L$18</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20" i="16" l="1"/>
  <c r="H36" i="6" l="1"/>
  <c r="G36" i="6"/>
  <c r="B449" i="16" l="1"/>
  <c r="B436" i="16"/>
  <c r="B423" i="16"/>
  <c r="B410" i="16"/>
  <c r="B397" i="16"/>
  <c r="B384" i="16"/>
  <c r="B371" i="16"/>
  <c r="B358" i="16"/>
  <c r="B345" i="16"/>
  <c r="B332" i="16"/>
  <c r="B319" i="16"/>
  <c r="B306" i="16"/>
  <c r="B293" i="16"/>
  <c r="B280" i="16"/>
  <c r="B267" i="16"/>
  <c r="B254" i="16"/>
  <c r="B241" i="16"/>
  <c r="B228" i="16"/>
  <c r="B215" i="16"/>
  <c r="B202" i="16"/>
  <c r="B189" i="16"/>
  <c r="B176" i="16"/>
  <c r="B163" i="16"/>
  <c r="B150" i="16"/>
  <c r="B137" i="16"/>
  <c r="B124" i="16"/>
  <c r="B111" i="16"/>
  <c r="B98" i="16"/>
  <c r="B85" i="16"/>
  <c r="B72" i="16"/>
  <c r="B59" i="16"/>
  <c r="B46" i="16"/>
  <c r="B33" i="16"/>
  <c r="H17" i="16"/>
  <c r="G17" i="16"/>
  <c r="F17" i="16"/>
  <c r="E17" i="16"/>
  <c r="D17" i="16"/>
  <c r="H16" i="16"/>
  <c r="G16" i="16"/>
  <c r="F16" i="16"/>
  <c r="E16" i="16"/>
  <c r="D16" i="16"/>
  <c r="H15" i="16"/>
  <c r="G15" i="16"/>
  <c r="F15" i="16"/>
  <c r="E15" i="16"/>
  <c r="D15" i="16"/>
  <c r="H14" i="16"/>
  <c r="G14" i="16"/>
  <c r="F14" i="16"/>
  <c r="E14" i="16"/>
  <c r="D14" i="16"/>
  <c r="H13" i="16"/>
  <c r="G13" i="16"/>
  <c r="F13" i="16"/>
  <c r="E13" i="16"/>
  <c r="D13" i="16"/>
  <c r="H12" i="16"/>
  <c r="G12" i="16"/>
  <c r="F12" i="16"/>
  <c r="E12" i="16"/>
  <c r="D12" i="16"/>
  <c r="H11" i="16"/>
  <c r="G11" i="16"/>
  <c r="F11" i="16"/>
  <c r="E11" i="16"/>
  <c r="H10" i="16"/>
  <c r="H23" i="16" s="1"/>
  <c r="H36" i="16" s="1"/>
  <c r="H49" i="16" s="1"/>
  <c r="H62" i="16" s="1"/>
  <c r="H75" i="16" s="1"/>
  <c r="H88" i="16" s="1"/>
  <c r="H101" i="16" s="1"/>
  <c r="H114" i="16" s="1"/>
  <c r="H127" i="16" s="1"/>
  <c r="H140" i="16" s="1"/>
  <c r="H153" i="16" s="1"/>
  <c r="H166" i="16" s="1"/>
  <c r="H179" i="16" s="1"/>
  <c r="H192" i="16" s="1"/>
  <c r="H205" i="16" s="1"/>
  <c r="H218" i="16" s="1"/>
  <c r="H231" i="16" s="1"/>
  <c r="H244" i="16" s="1"/>
  <c r="H257" i="16" s="1"/>
  <c r="H270" i="16" s="1"/>
  <c r="H283" i="16" s="1"/>
  <c r="H296" i="16" s="1"/>
  <c r="H309" i="16" s="1"/>
  <c r="H322" i="16" s="1"/>
  <c r="H335" i="16" s="1"/>
  <c r="H348" i="16" s="1"/>
  <c r="H361" i="16" s="1"/>
  <c r="H374" i="16" s="1"/>
  <c r="H387" i="16" s="1"/>
  <c r="H400" i="16" s="1"/>
  <c r="H413" i="16" s="1"/>
  <c r="H426" i="16" s="1"/>
  <c r="H439" i="16" s="1"/>
  <c r="H452" i="16" s="1"/>
  <c r="H465" i="16" s="1"/>
  <c r="G10" i="16"/>
  <c r="F10" i="16"/>
  <c r="F23" i="16" s="1"/>
  <c r="F36" i="16" s="1"/>
  <c r="F49" i="16" s="1"/>
  <c r="F62" i="16" s="1"/>
  <c r="F75" i="16" s="1"/>
  <c r="F88" i="16" s="1"/>
  <c r="F101" i="16" s="1"/>
  <c r="F114" i="16" s="1"/>
  <c r="F127" i="16" s="1"/>
  <c r="F140" i="16" s="1"/>
  <c r="F153" i="16" s="1"/>
  <c r="F166" i="16" s="1"/>
  <c r="F179" i="16" s="1"/>
  <c r="F192" i="16" s="1"/>
  <c r="F205" i="16" s="1"/>
  <c r="F218" i="16" s="1"/>
  <c r="F231" i="16" s="1"/>
  <c r="F244" i="16" s="1"/>
  <c r="F257" i="16" s="1"/>
  <c r="F270" i="16" s="1"/>
  <c r="F283" i="16" s="1"/>
  <c r="F296" i="16" s="1"/>
  <c r="F309" i="16" s="1"/>
  <c r="F322" i="16" s="1"/>
  <c r="F335" i="16" s="1"/>
  <c r="F348" i="16" s="1"/>
  <c r="F361" i="16" s="1"/>
  <c r="F374" i="16" s="1"/>
  <c r="F387" i="16" s="1"/>
  <c r="F400" i="16" s="1"/>
  <c r="F413" i="16" s="1"/>
  <c r="F426" i="16" s="1"/>
  <c r="F439" i="16" s="1"/>
  <c r="F452" i="16" s="1"/>
  <c r="F465" i="16" s="1"/>
  <c r="F36" i="6" s="1"/>
  <c r="E10" i="16"/>
  <c r="E23" i="16" s="1"/>
  <c r="E36" i="16" s="1"/>
  <c r="E49" i="16" s="1"/>
  <c r="E62" i="16" s="1"/>
  <c r="E75" i="16" s="1"/>
  <c r="E88" i="16" s="1"/>
  <c r="E101" i="16" s="1"/>
  <c r="E114" i="16" s="1"/>
  <c r="E127" i="16" s="1"/>
  <c r="E140" i="16" s="1"/>
  <c r="E153" i="16" s="1"/>
  <c r="E166" i="16" s="1"/>
  <c r="E179" i="16" s="1"/>
  <c r="E192" i="16" s="1"/>
  <c r="E205" i="16" s="1"/>
  <c r="E218" i="16" s="1"/>
  <c r="E231" i="16" s="1"/>
  <c r="E244" i="16" s="1"/>
  <c r="E257" i="16" s="1"/>
  <c r="E270" i="16" s="1"/>
  <c r="E283" i="16" s="1"/>
  <c r="E296" i="16" s="1"/>
  <c r="E309" i="16" s="1"/>
  <c r="E322" i="16" s="1"/>
  <c r="E335" i="16" s="1"/>
  <c r="E348" i="16" s="1"/>
  <c r="E361" i="16" s="1"/>
  <c r="E374" i="16" s="1"/>
  <c r="E387" i="16" s="1"/>
  <c r="E400" i="16" s="1"/>
  <c r="E413" i="16" s="1"/>
  <c r="E426" i="16" s="1"/>
  <c r="E439" i="16" s="1"/>
  <c r="E452" i="16" s="1"/>
  <c r="E465" i="16" s="1"/>
  <c r="E36" i="6" s="1"/>
  <c r="D10" i="16"/>
  <c r="D11" i="16"/>
  <c r="J19" i="16"/>
  <c r="J20" i="16"/>
  <c r="J21" i="16"/>
  <c r="J22" i="16"/>
  <c r="J23" i="16"/>
  <c r="J32" i="16"/>
  <c r="J33" i="16"/>
  <c r="J34" i="16"/>
  <c r="J35" i="16"/>
  <c r="J36" i="16"/>
  <c r="J45" i="16"/>
  <c r="J46" i="16"/>
  <c r="J47" i="16"/>
  <c r="J48" i="16"/>
  <c r="J49" i="16"/>
  <c r="J58" i="16"/>
  <c r="J59" i="16"/>
  <c r="J60" i="16"/>
  <c r="J61" i="16"/>
  <c r="J62" i="16"/>
  <c r="J71" i="16"/>
  <c r="J72" i="16"/>
  <c r="J73" i="16"/>
  <c r="J74" i="16"/>
  <c r="J75" i="16"/>
  <c r="J84" i="16"/>
  <c r="J85" i="16"/>
  <c r="J86" i="16"/>
  <c r="J87" i="16"/>
  <c r="J88" i="16"/>
  <c r="J97" i="16"/>
  <c r="J98" i="16"/>
  <c r="J99" i="16"/>
  <c r="J100" i="16"/>
  <c r="J101" i="16"/>
  <c r="J110" i="16"/>
  <c r="J111" i="16"/>
  <c r="J112" i="16"/>
  <c r="J113" i="16"/>
  <c r="J114" i="16"/>
  <c r="J123" i="16"/>
  <c r="J124" i="16"/>
  <c r="J125" i="16"/>
  <c r="J126" i="16"/>
  <c r="J127" i="16"/>
  <c r="J136" i="16"/>
  <c r="J137" i="16"/>
  <c r="J138" i="16"/>
  <c r="J139" i="16"/>
  <c r="J140" i="16"/>
  <c r="J149" i="16"/>
  <c r="J150" i="16"/>
  <c r="J151" i="16"/>
  <c r="J152" i="16"/>
  <c r="J153" i="16"/>
  <c r="J162" i="16"/>
  <c r="J163" i="16"/>
  <c r="J164" i="16"/>
  <c r="J165" i="16"/>
  <c r="J166" i="16"/>
  <c r="J175" i="16"/>
  <c r="J176" i="16"/>
  <c r="J177" i="16"/>
  <c r="J178" i="16"/>
  <c r="J179" i="16"/>
  <c r="J188" i="16"/>
  <c r="J189" i="16"/>
  <c r="J190" i="16"/>
  <c r="J191" i="16"/>
  <c r="J192" i="16"/>
  <c r="J201" i="16"/>
  <c r="J202" i="16"/>
  <c r="J203" i="16"/>
  <c r="J204" i="16"/>
  <c r="J205" i="16"/>
  <c r="J214" i="16"/>
  <c r="J215" i="16"/>
  <c r="J216" i="16"/>
  <c r="J217" i="16"/>
  <c r="J218" i="16"/>
  <c r="J227" i="16"/>
  <c r="J228" i="16"/>
  <c r="J229" i="16"/>
  <c r="J230" i="16"/>
  <c r="J231" i="16"/>
  <c r="J240" i="16"/>
  <c r="J241" i="16"/>
  <c r="J242" i="16"/>
  <c r="J243" i="16"/>
  <c r="J244" i="16"/>
  <c r="J253" i="16"/>
  <c r="J254" i="16"/>
  <c r="J255" i="16"/>
  <c r="J256" i="16"/>
  <c r="J257" i="16"/>
  <c r="J266" i="16"/>
  <c r="J267" i="16"/>
  <c r="J268" i="16"/>
  <c r="J269" i="16"/>
  <c r="J270" i="16"/>
  <c r="J279" i="16"/>
  <c r="J280" i="16"/>
  <c r="J281" i="16"/>
  <c r="J282" i="16"/>
  <c r="J283" i="16"/>
  <c r="J292" i="16"/>
  <c r="J293" i="16"/>
  <c r="J294" i="16"/>
  <c r="J295" i="16"/>
  <c r="J296" i="16"/>
  <c r="J305" i="16"/>
  <c r="J306" i="16"/>
  <c r="J307" i="16"/>
  <c r="J308" i="16"/>
  <c r="J309" i="16"/>
  <c r="J318" i="16"/>
  <c r="J319" i="16"/>
  <c r="J320" i="16"/>
  <c r="J321" i="16"/>
  <c r="J322" i="16"/>
  <c r="J331" i="16"/>
  <c r="J332" i="16"/>
  <c r="J333" i="16"/>
  <c r="J334" i="16"/>
  <c r="J335" i="16"/>
  <c r="J344" i="16"/>
  <c r="J345" i="16"/>
  <c r="J346" i="16"/>
  <c r="J347" i="16"/>
  <c r="J348" i="16"/>
  <c r="J357" i="16"/>
  <c r="J358" i="16"/>
  <c r="J359" i="16"/>
  <c r="J360" i="16"/>
  <c r="J361" i="16"/>
  <c r="J370" i="16"/>
  <c r="J371" i="16"/>
  <c r="J372" i="16"/>
  <c r="J373" i="16"/>
  <c r="J374" i="16"/>
  <c r="J383" i="16"/>
  <c r="J384" i="16"/>
  <c r="J385" i="16"/>
  <c r="J386" i="16"/>
  <c r="J387" i="16"/>
  <c r="J396" i="16"/>
  <c r="J397" i="16"/>
  <c r="J398" i="16"/>
  <c r="J399" i="16"/>
  <c r="J400" i="16"/>
  <c r="J409" i="16"/>
  <c r="J410" i="16"/>
  <c r="J411" i="16"/>
  <c r="J412" i="16"/>
  <c r="J413" i="16"/>
  <c r="J422" i="16"/>
  <c r="J423" i="16"/>
  <c r="J424" i="16"/>
  <c r="J425" i="16"/>
  <c r="J426" i="16"/>
  <c r="J435" i="16"/>
  <c r="J436" i="16"/>
  <c r="J437" i="16"/>
  <c r="J438" i="16"/>
  <c r="J439" i="16"/>
  <c r="J448" i="16"/>
  <c r="J449" i="16"/>
  <c r="J450" i="16"/>
  <c r="J451" i="16"/>
  <c r="J452" i="16"/>
  <c r="J461" i="16"/>
  <c r="J462" i="16"/>
  <c r="J463" i="16"/>
  <c r="J464" i="16"/>
  <c r="J465" i="16"/>
  <c r="G23" i="16"/>
  <c r="G36" i="16" s="1"/>
  <c r="G49" i="16" s="1"/>
  <c r="G62" i="16" s="1"/>
  <c r="G75" i="16" s="1"/>
  <c r="G88" i="16" s="1"/>
  <c r="G101" i="16" s="1"/>
  <c r="G114" i="16" s="1"/>
  <c r="G127" i="16" s="1"/>
  <c r="G140" i="16" s="1"/>
  <c r="G153" i="16" s="1"/>
  <c r="G166" i="16" s="1"/>
  <c r="G179" i="16" s="1"/>
  <c r="G192" i="16" s="1"/>
  <c r="G205" i="16" s="1"/>
  <c r="G218" i="16" s="1"/>
  <c r="G231" i="16" s="1"/>
  <c r="G244" i="16" s="1"/>
  <c r="G257" i="16" s="1"/>
  <c r="G270" i="16" s="1"/>
  <c r="G283" i="16" s="1"/>
  <c r="G296" i="16" s="1"/>
  <c r="G309" i="16" s="1"/>
  <c r="G322" i="16" s="1"/>
  <c r="G335" i="16" s="1"/>
  <c r="G348" i="16" s="1"/>
  <c r="G361" i="16" s="1"/>
  <c r="G374" i="16" s="1"/>
  <c r="G387" i="16" s="1"/>
  <c r="G400" i="16" s="1"/>
  <c r="G413" i="16" s="1"/>
  <c r="G426" i="16" s="1"/>
  <c r="G439" i="16" s="1"/>
  <c r="G452" i="16" s="1"/>
  <c r="G465" i="16" s="1"/>
  <c r="J10" i="16" l="1"/>
  <c r="D23" i="16"/>
  <c r="D36" i="16" s="1"/>
  <c r="D49" i="16" s="1"/>
  <c r="D62" i="16" s="1"/>
  <c r="D75" i="16" s="1"/>
  <c r="D88" i="16" s="1"/>
  <c r="D101" i="16" s="1"/>
  <c r="D114" i="16" s="1"/>
  <c r="D127" i="16" s="1"/>
  <c r="D140" i="16" s="1"/>
  <c r="D153" i="16" s="1"/>
  <c r="D166" i="16" s="1"/>
  <c r="D179" i="16" s="1"/>
  <c r="D192" i="16" s="1"/>
  <c r="D205" i="16" s="1"/>
  <c r="D218" i="16" s="1"/>
  <c r="D231" i="16" s="1"/>
  <c r="D244" i="16" s="1"/>
  <c r="D257" i="16" s="1"/>
  <c r="D270" i="16" s="1"/>
  <c r="D283" i="16" s="1"/>
  <c r="D296" i="16" s="1"/>
  <c r="D309" i="16" s="1"/>
  <c r="D322" i="16" s="1"/>
  <c r="D335" i="16" s="1"/>
  <c r="D348" i="16" s="1"/>
  <c r="D361" i="16" s="1"/>
  <c r="D374" i="16" s="1"/>
  <c r="D387" i="16" s="1"/>
  <c r="D400" i="16" s="1"/>
  <c r="D413" i="16" s="1"/>
  <c r="D426" i="16" s="1"/>
  <c r="D439" i="16" s="1"/>
  <c r="D452" i="16" s="1"/>
  <c r="D465" i="16" s="1"/>
  <c r="D36" i="6" s="1"/>
  <c r="H460" i="16"/>
  <c r="G460" i="16"/>
  <c r="F460" i="16"/>
  <c r="E460" i="16"/>
  <c r="D460" i="16"/>
  <c r="C460" i="16"/>
  <c r="H447" i="16"/>
  <c r="G447" i="16"/>
  <c r="F447" i="16"/>
  <c r="E447" i="16"/>
  <c r="D447" i="16"/>
  <c r="C447" i="16"/>
  <c r="H434" i="16"/>
  <c r="G434" i="16"/>
  <c r="F434" i="16"/>
  <c r="E434" i="16"/>
  <c r="D434" i="16"/>
  <c r="C434" i="16"/>
  <c r="H421" i="16"/>
  <c r="G421" i="16"/>
  <c r="F421" i="16"/>
  <c r="E421" i="16"/>
  <c r="D421" i="16"/>
  <c r="C421" i="16"/>
  <c r="H408" i="16"/>
  <c r="G408" i="16"/>
  <c r="F408" i="16"/>
  <c r="E408" i="16"/>
  <c r="D408" i="16"/>
  <c r="C408" i="16"/>
  <c r="H395" i="16"/>
  <c r="G395" i="16"/>
  <c r="F395" i="16"/>
  <c r="E395" i="16"/>
  <c r="D395" i="16"/>
  <c r="C395" i="16"/>
  <c r="H382" i="16"/>
  <c r="G382" i="16"/>
  <c r="F382" i="16"/>
  <c r="E382" i="16"/>
  <c r="D382" i="16"/>
  <c r="C382" i="16"/>
  <c r="H369" i="16"/>
  <c r="G369" i="16"/>
  <c r="F369" i="16"/>
  <c r="E369" i="16"/>
  <c r="D369" i="16"/>
  <c r="C369" i="16"/>
  <c r="H356" i="16"/>
  <c r="G356" i="16"/>
  <c r="F356" i="16"/>
  <c r="E356" i="16"/>
  <c r="D356" i="16"/>
  <c r="C356" i="16"/>
  <c r="H343" i="16"/>
  <c r="G343" i="16"/>
  <c r="F343" i="16"/>
  <c r="E343" i="16"/>
  <c r="D343" i="16"/>
  <c r="C343" i="16"/>
  <c r="H330" i="16"/>
  <c r="G330" i="16"/>
  <c r="F330" i="16"/>
  <c r="E330" i="16"/>
  <c r="D330" i="16"/>
  <c r="C330" i="16"/>
  <c r="H317" i="16"/>
  <c r="G317" i="16"/>
  <c r="F317" i="16"/>
  <c r="E317" i="16"/>
  <c r="D317" i="16"/>
  <c r="C317" i="16"/>
  <c r="H304" i="16"/>
  <c r="G304" i="16"/>
  <c r="F304" i="16"/>
  <c r="E304" i="16"/>
  <c r="D304" i="16"/>
  <c r="C304" i="16"/>
  <c r="H291" i="16"/>
  <c r="G291" i="16"/>
  <c r="F291" i="16"/>
  <c r="E291" i="16"/>
  <c r="D291" i="16"/>
  <c r="C291" i="16"/>
  <c r="H278" i="16"/>
  <c r="G278" i="16"/>
  <c r="F278" i="16"/>
  <c r="E278" i="16"/>
  <c r="D278" i="16"/>
  <c r="C278" i="16"/>
  <c r="H265" i="16"/>
  <c r="G265" i="16"/>
  <c r="F265" i="16"/>
  <c r="E265" i="16"/>
  <c r="D265" i="16"/>
  <c r="C265" i="16"/>
  <c r="H252" i="16"/>
  <c r="G252" i="16"/>
  <c r="F252" i="16"/>
  <c r="E252" i="16"/>
  <c r="D252" i="16"/>
  <c r="C252" i="16"/>
  <c r="H239" i="16"/>
  <c r="G239" i="16"/>
  <c r="F239" i="16"/>
  <c r="E239" i="16"/>
  <c r="D239" i="16"/>
  <c r="C239" i="16"/>
  <c r="H226" i="16"/>
  <c r="G226" i="16"/>
  <c r="F226" i="16"/>
  <c r="E226" i="16"/>
  <c r="D226" i="16"/>
  <c r="C226" i="16"/>
  <c r="H213" i="16"/>
  <c r="G213" i="16"/>
  <c r="F213" i="16"/>
  <c r="E213" i="16"/>
  <c r="D213" i="16"/>
  <c r="C213" i="16"/>
  <c r="H200" i="16"/>
  <c r="G200" i="16"/>
  <c r="F200" i="16"/>
  <c r="E200" i="16"/>
  <c r="D200" i="16"/>
  <c r="C200" i="16"/>
  <c r="H187" i="16"/>
  <c r="G187" i="16"/>
  <c r="F187" i="16"/>
  <c r="E187" i="16"/>
  <c r="D187" i="16"/>
  <c r="C187" i="16"/>
  <c r="H174" i="16"/>
  <c r="G174" i="16"/>
  <c r="F174" i="16"/>
  <c r="E174" i="16"/>
  <c r="D174" i="16"/>
  <c r="C174" i="16"/>
  <c r="I170" i="16"/>
  <c r="J170" i="16" s="1"/>
  <c r="H161" i="16"/>
  <c r="G161" i="16"/>
  <c r="F161" i="16"/>
  <c r="E161" i="16"/>
  <c r="D161" i="16"/>
  <c r="C161" i="16"/>
  <c r="H148" i="16"/>
  <c r="G148" i="16"/>
  <c r="F148" i="16"/>
  <c r="E148" i="16"/>
  <c r="D148" i="16"/>
  <c r="C148" i="16"/>
  <c r="H135" i="16"/>
  <c r="G135" i="16"/>
  <c r="F135" i="16"/>
  <c r="E135" i="16"/>
  <c r="D135" i="16"/>
  <c r="C135" i="16"/>
  <c r="H122" i="16"/>
  <c r="G122" i="16"/>
  <c r="F122" i="16"/>
  <c r="E122" i="16"/>
  <c r="D122" i="16"/>
  <c r="C122" i="16"/>
  <c r="H109" i="16"/>
  <c r="G109" i="16"/>
  <c r="F109" i="16"/>
  <c r="E109" i="16"/>
  <c r="D109" i="16"/>
  <c r="C109" i="16"/>
  <c r="H96" i="16"/>
  <c r="G96" i="16"/>
  <c r="F96" i="16"/>
  <c r="E96" i="16"/>
  <c r="D96" i="16"/>
  <c r="C96" i="16"/>
  <c r="H83" i="16"/>
  <c r="G83" i="16"/>
  <c r="F83" i="16"/>
  <c r="E83" i="16"/>
  <c r="D83" i="16"/>
  <c r="C83" i="16"/>
  <c r="H70" i="16"/>
  <c r="G70" i="16"/>
  <c r="F70" i="16"/>
  <c r="E70" i="16"/>
  <c r="D70" i="16"/>
  <c r="C70" i="16"/>
  <c r="H57" i="16"/>
  <c r="G57" i="16"/>
  <c r="F57" i="16"/>
  <c r="E57" i="16"/>
  <c r="D57" i="16"/>
  <c r="C57" i="16"/>
  <c r="H44" i="16"/>
  <c r="G44" i="16"/>
  <c r="F44" i="16"/>
  <c r="E44" i="16"/>
  <c r="D44" i="16"/>
  <c r="C44" i="16"/>
  <c r="H31" i="16"/>
  <c r="G31" i="16"/>
  <c r="F31" i="16"/>
  <c r="E31" i="16"/>
  <c r="D31" i="16"/>
  <c r="C31" i="16"/>
  <c r="I459" i="16"/>
  <c r="J459" i="16" s="1"/>
  <c r="I458" i="16"/>
  <c r="J458" i="16" s="1"/>
  <c r="I457" i="16"/>
  <c r="J457" i="16" s="1"/>
  <c r="I456" i="16"/>
  <c r="J456" i="16" s="1"/>
  <c r="I455" i="16"/>
  <c r="J455" i="16" s="1"/>
  <c r="I454" i="16"/>
  <c r="J454" i="16" s="1"/>
  <c r="I453" i="16"/>
  <c r="J453" i="16" s="1"/>
  <c r="I446" i="16"/>
  <c r="J446" i="16" s="1"/>
  <c r="I445" i="16"/>
  <c r="J445" i="16" s="1"/>
  <c r="I444" i="16"/>
  <c r="J444" i="16" s="1"/>
  <c r="I443" i="16"/>
  <c r="J443" i="16" s="1"/>
  <c r="I442" i="16"/>
  <c r="J442" i="16" s="1"/>
  <c r="I441" i="16"/>
  <c r="J441" i="16" s="1"/>
  <c r="I440" i="16"/>
  <c r="J440" i="16" s="1"/>
  <c r="I433" i="16"/>
  <c r="J433" i="16" s="1"/>
  <c r="I432" i="16"/>
  <c r="J432" i="16" s="1"/>
  <c r="I431" i="16"/>
  <c r="J431" i="16" s="1"/>
  <c r="I430" i="16"/>
  <c r="J430" i="16" s="1"/>
  <c r="I429" i="16"/>
  <c r="J429" i="16" s="1"/>
  <c r="I428" i="16"/>
  <c r="J428" i="16" s="1"/>
  <c r="I427" i="16"/>
  <c r="J427" i="16" s="1"/>
  <c r="I420" i="16"/>
  <c r="J420" i="16" s="1"/>
  <c r="I419" i="16"/>
  <c r="J419" i="16" s="1"/>
  <c r="I418" i="16"/>
  <c r="J418" i="16" s="1"/>
  <c r="I417" i="16"/>
  <c r="J417" i="16" s="1"/>
  <c r="I416" i="16"/>
  <c r="J416" i="16" s="1"/>
  <c r="I415" i="16"/>
  <c r="J415" i="16" s="1"/>
  <c r="I407" i="16"/>
  <c r="J407" i="16" s="1"/>
  <c r="I406" i="16"/>
  <c r="J406" i="16" s="1"/>
  <c r="I405" i="16"/>
  <c r="J405" i="16" s="1"/>
  <c r="I404" i="16"/>
  <c r="J404" i="16" s="1"/>
  <c r="I403" i="16"/>
  <c r="J403" i="16" s="1"/>
  <c r="I402" i="16"/>
  <c r="J402" i="16" s="1"/>
  <c r="I394" i="16"/>
  <c r="J394" i="16" s="1"/>
  <c r="I393" i="16"/>
  <c r="J393" i="16" s="1"/>
  <c r="I392" i="16"/>
  <c r="J392" i="16" s="1"/>
  <c r="I391" i="16"/>
  <c r="J391" i="16" s="1"/>
  <c r="I390" i="16"/>
  <c r="J390" i="16" s="1"/>
  <c r="I389" i="16"/>
  <c r="J389" i="16" s="1"/>
  <c r="I381" i="16"/>
  <c r="J381" i="16" s="1"/>
  <c r="I380" i="16"/>
  <c r="J380" i="16" s="1"/>
  <c r="I379" i="16"/>
  <c r="J379" i="16" s="1"/>
  <c r="I378" i="16"/>
  <c r="J378" i="16" s="1"/>
  <c r="I377" i="16"/>
  <c r="J377" i="16" s="1"/>
  <c r="I376" i="16"/>
  <c r="J376" i="16" s="1"/>
  <c r="I368" i="16"/>
  <c r="J368" i="16" s="1"/>
  <c r="I367" i="16"/>
  <c r="J367" i="16" s="1"/>
  <c r="I366" i="16"/>
  <c r="J366" i="16" s="1"/>
  <c r="I365" i="16"/>
  <c r="J365" i="16" s="1"/>
  <c r="I364" i="16"/>
  <c r="J364" i="16" s="1"/>
  <c r="I363" i="16"/>
  <c r="J363" i="16" s="1"/>
  <c r="I355" i="16"/>
  <c r="J355" i="16" s="1"/>
  <c r="I354" i="16"/>
  <c r="J354" i="16" s="1"/>
  <c r="I353" i="16"/>
  <c r="J353" i="16" s="1"/>
  <c r="I352" i="16"/>
  <c r="J352" i="16" s="1"/>
  <c r="I351" i="16"/>
  <c r="J351" i="16" s="1"/>
  <c r="I350" i="16"/>
  <c r="J350" i="16" s="1"/>
  <c r="I342" i="16"/>
  <c r="J342" i="16" s="1"/>
  <c r="I341" i="16"/>
  <c r="J341" i="16" s="1"/>
  <c r="I340" i="16"/>
  <c r="J340" i="16" s="1"/>
  <c r="I339" i="16"/>
  <c r="J339" i="16" s="1"/>
  <c r="I338" i="16"/>
  <c r="J338" i="16" s="1"/>
  <c r="I337" i="16"/>
  <c r="J337" i="16" s="1"/>
  <c r="I336" i="16"/>
  <c r="J336" i="16" s="1"/>
  <c r="I329" i="16"/>
  <c r="J329" i="16" s="1"/>
  <c r="I328" i="16"/>
  <c r="J328" i="16" s="1"/>
  <c r="I327" i="16"/>
  <c r="J327" i="16" s="1"/>
  <c r="I326" i="16"/>
  <c r="J326" i="16" s="1"/>
  <c r="I325" i="16"/>
  <c r="J325" i="16" s="1"/>
  <c r="I324" i="16"/>
  <c r="J324" i="16" s="1"/>
  <c r="I323" i="16"/>
  <c r="J323" i="16" s="1"/>
  <c r="I316" i="16"/>
  <c r="J316" i="16" s="1"/>
  <c r="I315" i="16"/>
  <c r="J315" i="16" s="1"/>
  <c r="I314" i="16"/>
  <c r="J314" i="16" s="1"/>
  <c r="I313" i="16"/>
  <c r="J313" i="16" s="1"/>
  <c r="I312" i="16"/>
  <c r="J312" i="16" s="1"/>
  <c r="I311" i="16"/>
  <c r="J311" i="16" s="1"/>
  <c r="I310" i="16"/>
  <c r="J310" i="16" s="1"/>
  <c r="I303" i="16"/>
  <c r="J303" i="16" s="1"/>
  <c r="I302" i="16"/>
  <c r="J302" i="16" s="1"/>
  <c r="I301" i="16"/>
  <c r="J301" i="16" s="1"/>
  <c r="I300" i="16"/>
  <c r="J300" i="16" s="1"/>
  <c r="I299" i="16"/>
  <c r="J299" i="16" s="1"/>
  <c r="I298" i="16"/>
  <c r="J298" i="16" s="1"/>
  <c r="I297" i="16"/>
  <c r="J297" i="16" s="1"/>
  <c r="I290" i="16"/>
  <c r="J290" i="16" s="1"/>
  <c r="I289" i="16"/>
  <c r="J289" i="16" s="1"/>
  <c r="I288" i="16"/>
  <c r="J288" i="16" s="1"/>
  <c r="I287" i="16"/>
  <c r="J287" i="16" s="1"/>
  <c r="I286" i="16"/>
  <c r="J286" i="16" s="1"/>
  <c r="I285" i="16"/>
  <c r="J285" i="16" s="1"/>
  <c r="I277" i="16"/>
  <c r="J277" i="16" s="1"/>
  <c r="I276" i="16"/>
  <c r="J276" i="16" s="1"/>
  <c r="I275" i="16"/>
  <c r="J275" i="16" s="1"/>
  <c r="I274" i="16"/>
  <c r="J274" i="16" s="1"/>
  <c r="I273" i="16"/>
  <c r="J273" i="16" s="1"/>
  <c r="I272" i="16"/>
  <c r="J272" i="16" s="1"/>
  <c r="I271" i="16"/>
  <c r="J271" i="16" s="1"/>
  <c r="I264" i="16"/>
  <c r="J264" i="16" s="1"/>
  <c r="I263" i="16"/>
  <c r="J263" i="16" s="1"/>
  <c r="I262" i="16"/>
  <c r="J262" i="16" s="1"/>
  <c r="I261" i="16"/>
  <c r="J261" i="16" s="1"/>
  <c r="I260" i="16"/>
  <c r="J260" i="16" s="1"/>
  <c r="I259" i="16"/>
  <c r="J259" i="16" s="1"/>
  <c r="I251" i="16"/>
  <c r="J251" i="16" s="1"/>
  <c r="I250" i="16"/>
  <c r="J250" i="16" s="1"/>
  <c r="I249" i="16"/>
  <c r="J249" i="16" s="1"/>
  <c r="I248" i="16"/>
  <c r="J248" i="16" s="1"/>
  <c r="I247" i="16"/>
  <c r="J247" i="16" s="1"/>
  <c r="I246" i="16"/>
  <c r="J246" i="16" s="1"/>
  <c r="I245" i="16"/>
  <c r="J245" i="16" s="1"/>
  <c r="I238" i="16"/>
  <c r="J238" i="16" s="1"/>
  <c r="I237" i="16"/>
  <c r="J237" i="16" s="1"/>
  <c r="I236" i="16"/>
  <c r="J236" i="16" s="1"/>
  <c r="I235" i="16"/>
  <c r="J235" i="16" s="1"/>
  <c r="I234" i="16"/>
  <c r="J234" i="16" s="1"/>
  <c r="I233" i="16"/>
  <c r="J233" i="16" s="1"/>
  <c r="I225" i="16"/>
  <c r="J225" i="16" s="1"/>
  <c r="I224" i="16"/>
  <c r="J224" i="16" s="1"/>
  <c r="I223" i="16"/>
  <c r="J223" i="16" s="1"/>
  <c r="I222" i="16"/>
  <c r="J222" i="16" s="1"/>
  <c r="I221" i="16"/>
  <c r="J221" i="16" s="1"/>
  <c r="I220" i="16"/>
  <c r="J220" i="16" s="1"/>
  <c r="I219" i="16"/>
  <c r="J219" i="16" s="1"/>
  <c r="I212" i="16"/>
  <c r="J212" i="16" s="1"/>
  <c r="I211" i="16"/>
  <c r="J211" i="16" s="1"/>
  <c r="I210" i="16"/>
  <c r="J210" i="16" s="1"/>
  <c r="I209" i="16"/>
  <c r="J209" i="16" s="1"/>
  <c r="I208" i="16"/>
  <c r="J208" i="16" s="1"/>
  <c r="I207" i="16"/>
  <c r="J207" i="16" s="1"/>
  <c r="I206" i="16"/>
  <c r="J206" i="16" s="1"/>
  <c r="I199" i="16"/>
  <c r="J199" i="16" s="1"/>
  <c r="I198" i="16"/>
  <c r="J198" i="16" s="1"/>
  <c r="I197" i="16"/>
  <c r="J197" i="16" s="1"/>
  <c r="I196" i="16"/>
  <c r="J196" i="16" s="1"/>
  <c r="I195" i="16"/>
  <c r="J195" i="16" s="1"/>
  <c r="I194" i="16"/>
  <c r="J194" i="16" s="1"/>
  <c r="I186" i="16"/>
  <c r="J186" i="16" s="1"/>
  <c r="I185" i="16"/>
  <c r="J185" i="16" s="1"/>
  <c r="I184" i="16"/>
  <c r="J184" i="16" s="1"/>
  <c r="I183" i="16"/>
  <c r="J183" i="16" s="1"/>
  <c r="I182" i="16"/>
  <c r="J182" i="16" s="1"/>
  <c r="I181" i="16"/>
  <c r="J181" i="16" s="1"/>
  <c r="I180" i="16"/>
  <c r="J180" i="16" s="1"/>
  <c r="I173" i="16"/>
  <c r="J173" i="16" s="1"/>
  <c r="I172" i="16"/>
  <c r="J172" i="16" s="1"/>
  <c r="I171" i="16"/>
  <c r="J171" i="16" s="1"/>
  <c r="I169" i="16"/>
  <c r="J169" i="16" s="1"/>
  <c r="I168" i="16"/>
  <c r="J168" i="16" s="1"/>
  <c r="I167" i="16"/>
  <c r="J167" i="16" s="1"/>
  <c r="I160" i="16"/>
  <c r="J160" i="16" s="1"/>
  <c r="I159" i="16"/>
  <c r="J159" i="16" s="1"/>
  <c r="I158" i="16"/>
  <c r="J158" i="16" s="1"/>
  <c r="I157" i="16"/>
  <c r="J157" i="16" s="1"/>
  <c r="I156" i="16"/>
  <c r="J156" i="16" s="1"/>
  <c r="I155" i="16"/>
  <c r="J155" i="16" s="1"/>
  <c r="I154" i="16"/>
  <c r="J154" i="16" s="1"/>
  <c r="I147" i="16"/>
  <c r="J147" i="16" s="1"/>
  <c r="I146" i="16"/>
  <c r="J146" i="16" s="1"/>
  <c r="I145" i="16"/>
  <c r="J145" i="16" s="1"/>
  <c r="I144" i="16"/>
  <c r="J144" i="16" s="1"/>
  <c r="I143" i="16"/>
  <c r="J143" i="16" s="1"/>
  <c r="I142" i="16"/>
  <c r="J142" i="16" s="1"/>
  <c r="I141" i="16"/>
  <c r="J141" i="16" s="1"/>
  <c r="I134" i="16"/>
  <c r="J134" i="16" s="1"/>
  <c r="I133" i="16"/>
  <c r="J133" i="16" s="1"/>
  <c r="I132" i="16"/>
  <c r="J132" i="16" s="1"/>
  <c r="I131" i="16"/>
  <c r="J131" i="16" s="1"/>
  <c r="I130" i="16"/>
  <c r="J130" i="16" s="1"/>
  <c r="I129" i="16"/>
  <c r="J129" i="16" s="1"/>
  <c r="I128" i="16"/>
  <c r="J128" i="16" s="1"/>
  <c r="I121" i="16"/>
  <c r="J121" i="16" s="1"/>
  <c r="I120" i="16"/>
  <c r="J120" i="16" s="1"/>
  <c r="I119" i="16"/>
  <c r="J119" i="16" s="1"/>
  <c r="I118" i="16"/>
  <c r="J118" i="16" s="1"/>
  <c r="I117" i="16"/>
  <c r="J117" i="16" s="1"/>
  <c r="I116" i="16"/>
  <c r="J116" i="16" s="1"/>
  <c r="I115" i="16"/>
  <c r="J115" i="16" s="1"/>
  <c r="I108" i="16"/>
  <c r="J108" i="16" s="1"/>
  <c r="I107" i="16"/>
  <c r="J107" i="16" s="1"/>
  <c r="I106" i="16"/>
  <c r="J106" i="16" s="1"/>
  <c r="I105" i="16"/>
  <c r="J105" i="16" s="1"/>
  <c r="I104" i="16"/>
  <c r="J104" i="16" s="1"/>
  <c r="I103" i="16"/>
  <c r="J103" i="16" s="1"/>
  <c r="I95" i="16"/>
  <c r="J95" i="16" s="1"/>
  <c r="I94" i="16"/>
  <c r="J94" i="16" s="1"/>
  <c r="I93" i="16"/>
  <c r="J93" i="16" s="1"/>
  <c r="I92" i="16"/>
  <c r="J92" i="16" s="1"/>
  <c r="I91" i="16"/>
  <c r="J91" i="16" s="1"/>
  <c r="I90" i="16"/>
  <c r="J90" i="16" s="1"/>
  <c r="I89" i="16"/>
  <c r="J89" i="16" s="1"/>
  <c r="I82" i="16"/>
  <c r="J82" i="16" s="1"/>
  <c r="I81" i="16"/>
  <c r="J81" i="16" s="1"/>
  <c r="I80" i="16"/>
  <c r="J80" i="16" s="1"/>
  <c r="I79" i="16"/>
  <c r="J79" i="16" s="1"/>
  <c r="I78" i="16"/>
  <c r="J78" i="16" s="1"/>
  <c r="I77" i="16"/>
  <c r="J77" i="16" s="1"/>
  <c r="I76" i="16"/>
  <c r="J76" i="16" s="1"/>
  <c r="I69" i="16"/>
  <c r="J69" i="16" s="1"/>
  <c r="I68" i="16"/>
  <c r="J68" i="16" s="1"/>
  <c r="I67" i="16"/>
  <c r="J67" i="16" s="1"/>
  <c r="I66" i="16"/>
  <c r="J66" i="16" s="1"/>
  <c r="I65" i="16"/>
  <c r="J65" i="16" s="1"/>
  <c r="I64" i="16"/>
  <c r="J64" i="16" s="1"/>
  <c r="I63" i="16"/>
  <c r="J63" i="16" s="1"/>
  <c r="I56" i="16"/>
  <c r="J56" i="16" s="1"/>
  <c r="I55" i="16"/>
  <c r="J55" i="16" s="1"/>
  <c r="I54" i="16"/>
  <c r="J54" i="16" s="1"/>
  <c r="I53" i="16"/>
  <c r="J53" i="16" s="1"/>
  <c r="I52" i="16"/>
  <c r="J52" i="16" s="1"/>
  <c r="I51" i="16"/>
  <c r="J51" i="16" s="1"/>
  <c r="I50" i="16"/>
  <c r="J50" i="16" s="1"/>
  <c r="I43" i="16"/>
  <c r="J43" i="16" s="1"/>
  <c r="I42" i="16"/>
  <c r="J42" i="16" s="1"/>
  <c r="I41" i="16"/>
  <c r="J41" i="16" s="1"/>
  <c r="I40" i="16"/>
  <c r="J40" i="16" s="1"/>
  <c r="I39" i="16"/>
  <c r="J39" i="16" s="1"/>
  <c r="I38" i="16"/>
  <c r="J38" i="16" s="1"/>
  <c r="I37" i="16"/>
  <c r="J37" i="16" s="1"/>
  <c r="A20" i="16"/>
  <c r="A33" i="16" s="1"/>
  <c r="I24" i="16"/>
  <c r="J24" i="16" s="1"/>
  <c r="I25" i="16"/>
  <c r="J25" i="16" s="1"/>
  <c r="I26" i="16"/>
  <c r="J26" i="16" s="1"/>
  <c r="I27" i="16"/>
  <c r="J27" i="16" s="1"/>
  <c r="I28" i="16"/>
  <c r="J28" i="16" s="1"/>
  <c r="I29" i="16"/>
  <c r="J29" i="16" s="1"/>
  <c r="I30" i="16"/>
  <c r="J30" i="16" s="1"/>
  <c r="H18" i="16"/>
  <c r="G18" i="16"/>
  <c r="F18" i="16"/>
  <c r="E18" i="16"/>
  <c r="D18" i="16"/>
  <c r="C4" i="16"/>
  <c r="A46" i="16" l="1"/>
  <c r="I414" i="16"/>
  <c r="J414" i="16" s="1"/>
  <c r="I401" i="16"/>
  <c r="J401" i="16" s="1"/>
  <c r="I388" i="16"/>
  <c r="J388" i="16" s="1"/>
  <c r="I375" i="16"/>
  <c r="J375" i="16" s="1"/>
  <c r="I362" i="16"/>
  <c r="J362" i="16" s="1"/>
  <c r="I349" i="16"/>
  <c r="J349" i="16" s="1"/>
  <c r="I343" i="16"/>
  <c r="J343" i="16" s="1"/>
  <c r="I317" i="16"/>
  <c r="J317" i="16" s="1"/>
  <c r="I284" i="16"/>
  <c r="J284" i="16" s="1"/>
  <c r="I278" i="16"/>
  <c r="J278" i="16" s="1"/>
  <c r="I258" i="16"/>
  <c r="J258" i="16" s="1"/>
  <c r="I232" i="16"/>
  <c r="J232" i="16" s="1"/>
  <c r="I193" i="16"/>
  <c r="J193" i="16" s="1"/>
  <c r="I174" i="16"/>
  <c r="J174" i="16" s="1"/>
  <c r="I460" i="16"/>
  <c r="J460" i="16" s="1"/>
  <c r="I447" i="16"/>
  <c r="J447" i="16" s="1"/>
  <c r="I330" i="16"/>
  <c r="J330" i="16" s="1"/>
  <c r="I434" i="16"/>
  <c r="J434" i="16" s="1"/>
  <c r="I187" i="16"/>
  <c r="J187" i="16" s="1"/>
  <c r="I252" i="16"/>
  <c r="J252" i="16" s="1"/>
  <c r="I304" i="16"/>
  <c r="J304" i="16" s="1"/>
  <c r="I226" i="16"/>
  <c r="J226" i="16" s="1"/>
  <c r="I213" i="16"/>
  <c r="J213" i="16" s="1"/>
  <c r="I161" i="16"/>
  <c r="J161" i="16" s="1"/>
  <c r="I148" i="16"/>
  <c r="J148" i="16" s="1"/>
  <c r="I135" i="16"/>
  <c r="J135" i="16" s="1"/>
  <c r="I122" i="16"/>
  <c r="J122" i="16" s="1"/>
  <c r="I102" i="16"/>
  <c r="J102" i="16" s="1"/>
  <c r="I96" i="16"/>
  <c r="J96" i="16" s="1"/>
  <c r="I83" i="16"/>
  <c r="J83" i="16" s="1"/>
  <c r="I70" i="16"/>
  <c r="J70" i="16" s="1"/>
  <c r="I57" i="16"/>
  <c r="J57" i="16" s="1"/>
  <c r="I44" i="16"/>
  <c r="J44" i="16" s="1"/>
  <c r="I31" i="16"/>
  <c r="J31" i="16" s="1"/>
  <c r="J6" i="11"/>
  <c r="C5" i="12"/>
  <c r="G6" i="12"/>
  <c r="K6" i="10"/>
  <c r="C5" i="10"/>
  <c r="K4" i="10"/>
  <c r="C5" i="11"/>
  <c r="C5" i="8"/>
  <c r="G6" i="8"/>
  <c r="C5" i="7"/>
  <c r="G6" i="7"/>
  <c r="G11" i="7"/>
  <c r="M6" i="3"/>
  <c r="L6" i="2"/>
  <c r="I265" i="16" l="1"/>
  <c r="J265" i="16" s="1"/>
  <c r="I395" i="16"/>
  <c r="J395" i="16" s="1"/>
  <c r="I239" i="16"/>
  <c r="J239" i="16" s="1"/>
  <c r="I382" i="16"/>
  <c r="J382" i="16" s="1"/>
  <c r="I356" i="16"/>
  <c r="J356" i="16" s="1"/>
  <c r="I408" i="16"/>
  <c r="J408" i="16" s="1"/>
  <c r="I109" i="16"/>
  <c r="J109" i="16" s="1"/>
  <c r="I200" i="16"/>
  <c r="J200" i="16" s="1"/>
  <c r="I291" i="16"/>
  <c r="J291" i="16" s="1"/>
  <c r="I369" i="16"/>
  <c r="J369" i="16" s="1"/>
  <c r="I421" i="16"/>
  <c r="J421" i="16" s="1"/>
  <c r="A59" i="16"/>
  <c r="L13" i="10"/>
  <c r="L14" i="10"/>
  <c r="L15" i="10"/>
  <c r="L16" i="10"/>
  <c r="L17" i="10"/>
  <c r="L18" i="10"/>
  <c r="L19" i="10"/>
  <c r="L20" i="10"/>
  <c r="L21" i="10"/>
  <c r="L22" i="10"/>
  <c r="L23" i="10"/>
  <c r="L24" i="10"/>
  <c r="L25" i="10"/>
  <c r="L26" i="10"/>
  <c r="L27" i="10"/>
  <c r="L28" i="10"/>
  <c r="L29" i="10"/>
  <c r="L30" i="10"/>
  <c r="L31" i="10"/>
  <c r="L32" i="10"/>
  <c r="L33" i="10"/>
  <c r="L34" i="10"/>
  <c r="L35" i="10"/>
  <c r="L36" i="10"/>
  <c r="L37" i="10"/>
  <c r="L38" i="10"/>
  <c r="L39" i="10"/>
  <c r="L40" i="10"/>
  <c r="L41" i="10"/>
  <c r="L42" i="10"/>
  <c r="L43" i="10"/>
  <c r="L44" i="10"/>
  <c r="L45" i="10"/>
  <c r="L46" i="10"/>
  <c r="L47" i="10"/>
  <c r="L48" i="10"/>
  <c r="L49" i="10"/>
  <c r="L50" i="10"/>
  <c r="L51" i="10"/>
  <c r="L12" i="10"/>
  <c r="A72" i="16" l="1"/>
  <c r="F8" i="6"/>
  <c r="J8" i="6"/>
  <c r="F50" i="12"/>
  <c r="F49" i="12"/>
  <c r="F48" i="12"/>
  <c r="F47" i="12"/>
  <c r="F46" i="12"/>
  <c r="F45" i="12"/>
  <c r="F44" i="12"/>
  <c r="F43" i="12"/>
  <c r="F42" i="12"/>
  <c r="F41" i="12"/>
  <c r="F40" i="12"/>
  <c r="F39" i="12"/>
  <c r="F38" i="12"/>
  <c r="F37" i="12"/>
  <c r="F36" i="12"/>
  <c r="F35" i="12"/>
  <c r="F34" i="12"/>
  <c r="F33" i="12"/>
  <c r="F32" i="12"/>
  <c r="F31" i="12"/>
  <c r="F30" i="12"/>
  <c r="F29" i="12"/>
  <c r="F28" i="12"/>
  <c r="F27" i="12"/>
  <c r="F26" i="12"/>
  <c r="F25" i="12"/>
  <c r="F24" i="12"/>
  <c r="F23" i="12"/>
  <c r="F22" i="12"/>
  <c r="F21" i="12"/>
  <c r="F20" i="12"/>
  <c r="F19" i="12"/>
  <c r="F18" i="12"/>
  <c r="F17" i="12"/>
  <c r="F16" i="12"/>
  <c r="F15" i="12"/>
  <c r="F14" i="12"/>
  <c r="F13" i="12"/>
  <c r="F12" i="12"/>
  <c r="A85" i="16" l="1"/>
  <c r="B96" i="1"/>
  <c r="A98" i="16" l="1"/>
  <c r="C3" i="15"/>
  <c r="C4" i="1"/>
  <c r="C3" i="1"/>
  <c r="C4" i="15"/>
  <c r="C4" i="6"/>
  <c r="F10" i="6"/>
  <c r="C3" i="16" l="1"/>
  <c r="B7" i="16"/>
  <c r="A111" i="16"/>
  <c r="L5" i="2"/>
  <c r="D63" i="1"/>
  <c r="D56" i="1"/>
  <c r="D86" i="1"/>
  <c r="A124" i="16" l="1"/>
  <c r="F50" i="8"/>
  <c r="F49" i="8"/>
  <c r="F48" i="8"/>
  <c r="F47" i="8"/>
  <c r="F46" i="8"/>
  <c r="F45" i="8"/>
  <c r="F44" i="8"/>
  <c r="F43" i="8"/>
  <c r="F42" i="8"/>
  <c r="F41" i="8"/>
  <c r="F40" i="8"/>
  <c r="F39" i="8"/>
  <c r="F38" i="8"/>
  <c r="F37" i="8"/>
  <c r="F36" i="8"/>
  <c r="F35" i="8"/>
  <c r="F34" i="8"/>
  <c r="F33" i="8"/>
  <c r="F32" i="8"/>
  <c r="F31" i="8"/>
  <c r="F30" i="8"/>
  <c r="F29" i="8"/>
  <c r="F28" i="8"/>
  <c r="F27" i="8"/>
  <c r="F26" i="8"/>
  <c r="F25" i="8"/>
  <c r="F24" i="8"/>
  <c r="F23" i="8"/>
  <c r="F22" i="8"/>
  <c r="F21" i="8"/>
  <c r="F20" i="8"/>
  <c r="F19" i="8"/>
  <c r="F18" i="8"/>
  <c r="F17" i="8"/>
  <c r="F16" i="8"/>
  <c r="F15" i="8"/>
  <c r="F14" i="8"/>
  <c r="F13" i="8"/>
  <c r="F12" i="8"/>
  <c r="F11" i="8"/>
  <c r="F50" i="7"/>
  <c r="F49" i="7"/>
  <c r="F48" i="7"/>
  <c r="F47" i="7"/>
  <c r="F46" i="7"/>
  <c r="F45" i="7"/>
  <c r="F44" i="7"/>
  <c r="F43" i="7"/>
  <c r="F42" i="7"/>
  <c r="F41" i="7"/>
  <c r="F40" i="7"/>
  <c r="F39" i="7"/>
  <c r="F38" i="7"/>
  <c r="F37" i="7"/>
  <c r="F36" i="7"/>
  <c r="F35" i="7"/>
  <c r="F34" i="7"/>
  <c r="F33" i="7"/>
  <c r="F32" i="7"/>
  <c r="F31" i="7"/>
  <c r="F30" i="7"/>
  <c r="F29" i="7"/>
  <c r="F28" i="7"/>
  <c r="F27" i="7"/>
  <c r="F26" i="7"/>
  <c r="F25" i="7"/>
  <c r="F24" i="7"/>
  <c r="F23" i="7"/>
  <c r="F22" i="7"/>
  <c r="F21" i="7"/>
  <c r="F20" i="7"/>
  <c r="F19" i="7"/>
  <c r="F18" i="7"/>
  <c r="F17" i="7"/>
  <c r="F16" i="7"/>
  <c r="F15" i="7"/>
  <c r="F14" i="7"/>
  <c r="F13" i="7"/>
  <c r="F12" i="7"/>
  <c r="A137" i="16" l="1"/>
  <c r="B61" i="3"/>
  <c r="B13" i="3"/>
  <c r="B14" i="3"/>
  <c r="B15" i="3"/>
  <c r="B16" i="3"/>
  <c r="B17" i="3"/>
  <c r="B18" i="3"/>
  <c r="B19" i="3"/>
  <c r="B20" i="3"/>
  <c r="B21" i="3"/>
  <c r="B22" i="3"/>
  <c r="B23" i="3"/>
  <c r="B24" i="3"/>
  <c r="B25" i="3"/>
  <c r="B26" i="3"/>
  <c r="B27" i="3"/>
  <c r="B28" i="3"/>
  <c r="B29" i="3"/>
  <c r="B30" i="3"/>
  <c r="B31" i="3"/>
  <c r="B32" i="3"/>
  <c r="B33" i="3"/>
  <c r="B34" i="3"/>
  <c r="B35" i="3"/>
  <c r="B36" i="3"/>
  <c r="B37" i="3"/>
  <c r="B38" i="3"/>
  <c r="B39" i="3"/>
  <c r="B40" i="3"/>
  <c r="B41" i="3"/>
  <c r="B42" i="3"/>
  <c r="B43" i="3"/>
  <c r="B44" i="3"/>
  <c r="B45" i="3"/>
  <c r="B46" i="3"/>
  <c r="B47" i="3"/>
  <c r="B48" i="3"/>
  <c r="B49" i="3"/>
  <c r="B50" i="3"/>
  <c r="B51" i="3"/>
  <c r="B52" i="3"/>
  <c r="B53" i="3"/>
  <c r="B54" i="3"/>
  <c r="B55" i="3"/>
  <c r="B56" i="3"/>
  <c r="B57" i="3"/>
  <c r="B58" i="3"/>
  <c r="B59" i="3"/>
  <c r="B60" i="3"/>
  <c r="D36" i="1"/>
  <c r="A150" i="16" l="1"/>
  <c r="B49" i="6"/>
  <c r="A163" i="16" l="1"/>
  <c r="D70" i="1"/>
  <c r="D66" i="1"/>
  <c r="D69" i="1"/>
  <c r="A176" i="16" l="1"/>
  <c r="D67" i="1"/>
  <c r="C5" i="13"/>
  <c r="C11" i="6" s="1"/>
  <c r="J11" i="6" s="1"/>
  <c r="C4" i="13"/>
  <c r="C3" i="13"/>
  <c r="D84" i="1"/>
  <c r="D96" i="1"/>
  <c r="D95" i="1"/>
  <c r="D94" i="1"/>
  <c r="D93" i="1"/>
  <c r="D92" i="1"/>
  <c r="D91" i="1"/>
  <c r="D85" i="1"/>
  <c r="D83" i="1"/>
  <c r="D87" i="1"/>
  <c r="D82" i="1"/>
  <c r="D81" i="1"/>
  <c r="D80" i="1"/>
  <c r="D78" i="1"/>
  <c r="D77" i="1"/>
  <c r="D76" i="1"/>
  <c r="A189" i="16" l="1"/>
  <c r="B11" i="6"/>
  <c r="D65" i="1"/>
  <c r="D73" i="1"/>
  <c r="D64" i="1"/>
  <c r="A202" i="16" l="1"/>
  <c r="G50" i="12"/>
  <c r="G49" i="12"/>
  <c r="G48" i="12"/>
  <c r="G47" i="12"/>
  <c r="G46" i="12"/>
  <c r="G45" i="12"/>
  <c r="G44" i="12"/>
  <c r="G43" i="12"/>
  <c r="G42" i="12"/>
  <c r="G41" i="12"/>
  <c r="G40" i="12"/>
  <c r="G39" i="12"/>
  <c r="G38" i="12"/>
  <c r="G37" i="12"/>
  <c r="G36" i="12"/>
  <c r="G35" i="12"/>
  <c r="G34" i="12"/>
  <c r="G33" i="12"/>
  <c r="G32" i="12"/>
  <c r="G31" i="12"/>
  <c r="G30" i="12"/>
  <c r="G29" i="12"/>
  <c r="G28" i="12"/>
  <c r="G27" i="12"/>
  <c r="G26" i="12"/>
  <c r="G25" i="12"/>
  <c r="G24" i="12"/>
  <c r="G23" i="12"/>
  <c r="G22" i="12"/>
  <c r="G21" i="12"/>
  <c r="G20" i="12"/>
  <c r="G19" i="12"/>
  <c r="G18" i="12"/>
  <c r="G17" i="12"/>
  <c r="G16" i="12"/>
  <c r="G15" i="12"/>
  <c r="G14" i="12"/>
  <c r="G13" i="12"/>
  <c r="G12" i="12"/>
  <c r="F11" i="12"/>
  <c r="C7" i="12"/>
  <c r="C4" i="12"/>
  <c r="C3" i="12"/>
  <c r="B10" i="6"/>
  <c r="F13" i="2"/>
  <c r="A215" i="16" l="1"/>
  <c r="B18" i="6"/>
  <c r="B30" i="6" s="1"/>
  <c r="B43" i="6" s="1"/>
  <c r="B30" i="16"/>
  <c r="B43" i="16" s="1"/>
  <c r="B56" i="16" s="1"/>
  <c r="B69" i="16" s="1"/>
  <c r="B82" i="16" s="1"/>
  <c r="B95" i="16" s="1"/>
  <c r="B108" i="16" s="1"/>
  <c r="B121" i="16" s="1"/>
  <c r="B134" i="16" s="1"/>
  <c r="B147" i="16" s="1"/>
  <c r="B160" i="16" s="1"/>
  <c r="B173" i="16" s="1"/>
  <c r="B186" i="16" s="1"/>
  <c r="B199" i="16" s="1"/>
  <c r="B212" i="16" s="1"/>
  <c r="B225" i="16" s="1"/>
  <c r="B238" i="16" s="1"/>
  <c r="B251" i="16" s="1"/>
  <c r="B264" i="16" s="1"/>
  <c r="B277" i="16" s="1"/>
  <c r="B290" i="16" s="1"/>
  <c r="B303" i="16" s="1"/>
  <c r="B316" i="16" s="1"/>
  <c r="B329" i="16" s="1"/>
  <c r="B342" i="16" s="1"/>
  <c r="B355" i="16" s="1"/>
  <c r="B368" i="16" s="1"/>
  <c r="B381" i="16" s="1"/>
  <c r="B394" i="16" s="1"/>
  <c r="B407" i="16" s="1"/>
  <c r="B420" i="16" s="1"/>
  <c r="B433" i="16" s="1"/>
  <c r="B446" i="16" s="1"/>
  <c r="B459" i="16" s="1"/>
  <c r="B472" i="16" s="1"/>
  <c r="C18" i="6"/>
  <c r="J18" i="6" s="1"/>
  <c r="F51" i="12"/>
  <c r="G11" i="12"/>
  <c r="H13" i="11"/>
  <c r="J13" i="11" s="1"/>
  <c r="H14" i="11"/>
  <c r="J14" i="11" s="1"/>
  <c r="H15" i="11"/>
  <c r="J15" i="11" s="1"/>
  <c r="H16" i="11"/>
  <c r="J16" i="11" s="1"/>
  <c r="H17" i="11"/>
  <c r="J17" i="11" s="1"/>
  <c r="H18" i="11"/>
  <c r="J18" i="11" s="1"/>
  <c r="H19" i="11"/>
  <c r="J19" i="11" s="1"/>
  <c r="H20" i="11"/>
  <c r="J20" i="11" s="1"/>
  <c r="H21" i="11"/>
  <c r="J21" i="11" s="1"/>
  <c r="H22" i="11"/>
  <c r="J22" i="11" s="1"/>
  <c r="H23" i="11"/>
  <c r="J23" i="11" s="1"/>
  <c r="H24" i="11"/>
  <c r="J24" i="11" s="1"/>
  <c r="H25" i="11"/>
  <c r="J25" i="11" s="1"/>
  <c r="H26" i="11"/>
  <c r="J26" i="11" s="1"/>
  <c r="H27" i="11"/>
  <c r="J27" i="11" s="1"/>
  <c r="H28" i="11"/>
  <c r="J28" i="11" s="1"/>
  <c r="H29" i="11"/>
  <c r="J29" i="11" s="1"/>
  <c r="H30" i="11"/>
  <c r="J30" i="11" s="1"/>
  <c r="H31" i="11"/>
  <c r="J31" i="11" s="1"/>
  <c r="H32" i="11"/>
  <c r="J32" i="11" s="1"/>
  <c r="H33" i="11"/>
  <c r="J33" i="11" s="1"/>
  <c r="H34" i="11"/>
  <c r="J34" i="11" s="1"/>
  <c r="H35" i="11"/>
  <c r="J35" i="11" s="1"/>
  <c r="H36" i="11"/>
  <c r="J36" i="11" s="1"/>
  <c r="H37" i="11"/>
  <c r="J37" i="11" s="1"/>
  <c r="H38" i="11"/>
  <c r="J38" i="11" s="1"/>
  <c r="H39" i="11"/>
  <c r="J39" i="11" s="1"/>
  <c r="H40" i="11"/>
  <c r="J40" i="11" s="1"/>
  <c r="H41" i="11"/>
  <c r="J41" i="11" s="1"/>
  <c r="H42" i="11"/>
  <c r="J42" i="11" s="1"/>
  <c r="H43" i="11"/>
  <c r="J43" i="11" s="1"/>
  <c r="H44" i="11"/>
  <c r="J44" i="11" s="1"/>
  <c r="H45" i="11"/>
  <c r="J45" i="11" s="1"/>
  <c r="H46" i="11"/>
  <c r="J46" i="11" s="1"/>
  <c r="H47" i="11"/>
  <c r="J47" i="11" s="1"/>
  <c r="H48" i="11"/>
  <c r="J48" i="11" s="1"/>
  <c r="H49" i="11"/>
  <c r="J49" i="11" s="1"/>
  <c r="H50" i="11"/>
  <c r="J50" i="11" s="1"/>
  <c r="H51" i="11"/>
  <c r="J51" i="11" s="1"/>
  <c r="H12" i="11"/>
  <c r="J12" i="11" s="1"/>
  <c r="C4" i="11"/>
  <c r="C3" i="11"/>
  <c r="D62" i="1"/>
  <c r="D61" i="1"/>
  <c r="D60" i="1"/>
  <c r="D59" i="1"/>
  <c r="D58" i="1"/>
  <c r="D57" i="1"/>
  <c r="D55" i="1"/>
  <c r="D47" i="1"/>
  <c r="D46" i="1"/>
  <c r="D45" i="1"/>
  <c r="D43" i="1"/>
  <c r="D42" i="1"/>
  <c r="D34" i="1"/>
  <c r="D35" i="1"/>
  <c r="D37" i="1"/>
  <c r="D38" i="1"/>
  <c r="D39" i="1"/>
  <c r="D33" i="1"/>
  <c r="D30" i="1"/>
  <c r="D29" i="1"/>
  <c r="D28" i="1"/>
  <c r="D27" i="1"/>
  <c r="D26" i="1"/>
  <c r="D25" i="1"/>
  <c r="D23" i="1"/>
  <c r="D24" i="1"/>
  <c r="G12" i="10"/>
  <c r="J12" i="10" s="1"/>
  <c r="K12" i="10" s="1"/>
  <c r="G13" i="10"/>
  <c r="J13" i="10" s="1"/>
  <c r="K13" i="10" s="1"/>
  <c r="G14" i="10"/>
  <c r="J14" i="10" s="1"/>
  <c r="K14" i="10" s="1"/>
  <c r="G15" i="10"/>
  <c r="J15" i="10" s="1"/>
  <c r="K15" i="10" s="1"/>
  <c r="G16" i="10"/>
  <c r="J16" i="10" s="1"/>
  <c r="K16" i="10" s="1"/>
  <c r="G17" i="10"/>
  <c r="J17" i="10" s="1"/>
  <c r="K17" i="10" s="1"/>
  <c r="G18" i="10"/>
  <c r="J18" i="10" s="1"/>
  <c r="K18" i="10" s="1"/>
  <c r="G19" i="10"/>
  <c r="J19" i="10" s="1"/>
  <c r="K19" i="10" s="1"/>
  <c r="G20" i="10"/>
  <c r="J20" i="10" s="1"/>
  <c r="K20" i="10" s="1"/>
  <c r="G21" i="10"/>
  <c r="J21" i="10" s="1"/>
  <c r="K21" i="10" s="1"/>
  <c r="G22" i="10"/>
  <c r="J22" i="10" s="1"/>
  <c r="K22" i="10" s="1"/>
  <c r="G23" i="10"/>
  <c r="J23" i="10" s="1"/>
  <c r="K23" i="10" s="1"/>
  <c r="G24" i="10"/>
  <c r="J24" i="10" s="1"/>
  <c r="K24" i="10" s="1"/>
  <c r="G25" i="10"/>
  <c r="J25" i="10" s="1"/>
  <c r="K25" i="10" s="1"/>
  <c r="G26" i="10"/>
  <c r="J26" i="10" s="1"/>
  <c r="K26" i="10" s="1"/>
  <c r="G27" i="10"/>
  <c r="J27" i="10" s="1"/>
  <c r="K27" i="10" s="1"/>
  <c r="G28" i="10"/>
  <c r="J28" i="10" s="1"/>
  <c r="K28" i="10" s="1"/>
  <c r="G29" i="10"/>
  <c r="J29" i="10" s="1"/>
  <c r="K29" i="10" s="1"/>
  <c r="G30" i="10"/>
  <c r="J30" i="10" s="1"/>
  <c r="K30" i="10" s="1"/>
  <c r="G31" i="10"/>
  <c r="J31" i="10" s="1"/>
  <c r="K31" i="10" s="1"/>
  <c r="G32" i="10"/>
  <c r="J32" i="10" s="1"/>
  <c r="K32" i="10" s="1"/>
  <c r="G33" i="10"/>
  <c r="J33" i="10" s="1"/>
  <c r="K33" i="10" s="1"/>
  <c r="G34" i="10"/>
  <c r="J34" i="10" s="1"/>
  <c r="K34" i="10" s="1"/>
  <c r="G35" i="10"/>
  <c r="J35" i="10" s="1"/>
  <c r="K35" i="10" s="1"/>
  <c r="G36" i="10"/>
  <c r="J36" i="10" s="1"/>
  <c r="K36" i="10" s="1"/>
  <c r="G37" i="10"/>
  <c r="J37" i="10" s="1"/>
  <c r="K37" i="10" s="1"/>
  <c r="G38" i="10"/>
  <c r="J38" i="10" s="1"/>
  <c r="K38" i="10" s="1"/>
  <c r="G39" i="10"/>
  <c r="J39" i="10" s="1"/>
  <c r="K39" i="10" s="1"/>
  <c r="G40" i="10"/>
  <c r="J40" i="10" s="1"/>
  <c r="K40" i="10" s="1"/>
  <c r="G41" i="10"/>
  <c r="J41" i="10" s="1"/>
  <c r="K41" i="10" s="1"/>
  <c r="G42" i="10"/>
  <c r="J42" i="10" s="1"/>
  <c r="K42" i="10" s="1"/>
  <c r="G43" i="10"/>
  <c r="J43" i="10" s="1"/>
  <c r="K43" i="10" s="1"/>
  <c r="G44" i="10"/>
  <c r="J44" i="10" s="1"/>
  <c r="K44" i="10" s="1"/>
  <c r="G45" i="10"/>
  <c r="J45" i="10" s="1"/>
  <c r="K45" i="10" s="1"/>
  <c r="G46" i="10"/>
  <c r="J46" i="10" s="1"/>
  <c r="K46" i="10" s="1"/>
  <c r="G47" i="10"/>
  <c r="J47" i="10" s="1"/>
  <c r="K47" i="10" s="1"/>
  <c r="G48" i="10"/>
  <c r="J48" i="10" s="1"/>
  <c r="K48" i="10" s="1"/>
  <c r="G49" i="10"/>
  <c r="J49" i="10" s="1"/>
  <c r="K49" i="10" s="1"/>
  <c r="G50" i="10"/>
  <c r="J50" i="10" s="1"/>
  <c r="K50" i="10" s="1"/>
  <c r="G51" i="10"/>
  <c r="J51" i="10" s="1"/>
  <c r="K51" i="10" s="1"/>
  <c r="F11" i="7"/>
  <c r="C4" i="10"/>
  <c r="C3" i="10"/>
  <c r="A228" i="16" l="1"/>
  <c r="B15" i="6"/>
  <c r="B27" i="6" s="1"/>
  <c r="B40" i="6" s="1"/>
  <c r="B27" i="16"/>
  <c r="B40" i="16" s="1"/>
  <c r="B53" i="16" s="1"/>
  <c r="B66" i="16" s="1"/>
  <c r="B79" i="16" s="1"/>
  <c r="B92" i="16" s="1"/>
  <c r="B105" i="16" s="1"/>
  <c r="B118" i="16" s="1"/>
  <c r="B131" i="16" s="1"/>
  <c r="B144" i="16" s="1"/>
  <c r="B157" i="16" s="1"/>
  <c r="B170" i="16" s="1"/>
  <c r="B183" i="16" s="1"/>
  <c r="B196" i="16" s="1"/>
  <c r="B209" i="16" s="1"/>
  <c r="B222" i="16" s="1"/>
  <c r="B235" i="16" s="1"/>
  <c r="B248" i="16" s="1"/>
  <c r="B261" i="16" s="1"/>
  <c r="B274" i="16" s="1"/>
  <c r="B287" i="16" s="1"/>
  <c r="B300" i="16" s="1"/>
  <c r="B313" i="16" s="1"/>
  <c r="B326" i="16" s="1"/>
  <c r="B339" i="16" s="1"/>
  <c r="B352" i="16" s="1"/>
  <c r="B365" i="16" s="1"/>
  <c r="B378" i="16" s="1"/>
  <c r="B391" i="16" s="1"/>
  <c r="B404" i="16" s="1"/>
  <c r="B417" i="16" s="1"/>
  <c r="B430" i="16" s="1"/>
  <c r="B443" i="16" s="1"/>
  <c r="B456" i="16" s="1"/>
  <c r="B469" i="16" s="1"/>
  <c r="B16" i="6"/>
  <c r="B28" i="6" s="1"/>
  <c r="B41" i="6" s="1"/>
  <c r="B28" i="16"/>
  <c r="B41" i="16" s="1"/>
  <c r="B54" i="16" s="1"/>
  <c r="B67" i="16" s="1"/>
  <c r="B80" i="16" s="1"/>
  <c r="B93" i="16" s="1"/>
  <c r="B106" i="16" s="1"/>
  <c r="B119" i="16" s="1"/>
  <c r="B132" i="16" s="1"/>
  <c r="B145" i="16" s="1"/>
  <c r="B158" i="16" s="1"/>
  <c r="B171" i="16" s="1"/>
  <c r="B184" i="16" s="1"/>
  <c r="B197" i="16" s="1"/>
  <c r="B210" i="16" s="1"/>
  <c r="B223" i="16" s="1"/>
  <c r="B236" i="16" s="1"/>
  <c r="B249" i="16" s="1"/>
  <c r="B262" i="16" s="1"/>
  <c r="B275" i="16" s="1"/>
  <c r="B288" i="16" s="1"/>
  <c r="B301" i="16" s="1"/>
  <c r="B314" i="16" s="1"/>
  <c r="B327" i="16" s="1"/>
  <c r="B340" i="16" s="1"/>
  <c r="B353" i="16" s="1"/>
  <c r="B366" i="16" s="1"/>
  <c r="B379" i="16" s="1"/>
  <c r="B392" i="16" s="1"/>
  <c r="B405" i="16" s="1"/>
  <c r="B418" i="16" s="1"/>
  <c r="B431" i="16" s="1"/>
  <c r="B444" i="16" s="1"/>
  <c r="B457" i="16" s="1"/>
  <c r="B470" i="16" s="1"/>
  <c r="D18" i="6"/>
  <c r="E18" i="6" s="1"/>
  <c r="C5" i="1"/>
  <c r="H52" i="11"/>
  <c r="J52" i="10"/>
  <c r="G11" i="8"/>
  <c r="G50" i="8"/>
  <c r="G49" i="8"/>
  <c r="G48" i="8"/>
  <c r="G47" i="8"/>
  <c r="G46" i="8"/>
  <c r="G45" i="8"/>
  <c r="G44" i="8"/>
  <c r="G43" i="8"/>
  <c r="G42" i="8"/>
  <c r="G41" i="8"/>
  <c r="G40" i="8"/>
  <c r="G39" i="8"/>
  <c r="G38" i="8"/>
  <c r="G37" i="8"/>
  <c r="G36" i="8"/>
  <c r="G35" i="8"/>
  <c r="G34" i="8"/>
  <c r="G33" i="8"/>
  <c r="G32" i="8"/>
  <c r="G31" i="8"/>
  <c r="G30" i="8"/>
  <c r="G29" i="8"/>
  <c r="G28" i="8"/>
  <c r="G27" i="8"/>
  <c r="G26" i="8"/>
  <c r="G25" i="8"/>
  <c r="G24" i="8"/>
  <c r="G23" i="8"/>
  <c r="G22" i="8"/>
  <c r="G21" i="8"/>
  <c r="G20" i="8"/>
  <c r="G19" i="8"/>
  <c r="G18" i="8"/>
  <c r="G17" i="8"/>
  <c r="G16" i="8"/>
  <c r="G15" i="8"/>
  <c r="G14" i="8"/>
  <c r="G13" i="8"/>
  <c r="G12" i="8"/>
  <c r="C4" i="8"/>
  <c r="C3" i="8"/>
  <c r="M101" i="3"/>
  <c r="M100" i="3"/>
  <c r="M99" i="3"/>
  <c r="M98" i="3"/>
  <c r="M97" i="3"/>
  <c r="M96" i="3"/>
  <c r="M95" i="3"/>
  <c r="M94" i="3"/>
  <c r="M93" i="3"/>
  <c r="M92" i="3"/>
  <c r="M91" i="3"/>
  <c r="M90" i="3"/>
  <c r="M89" i="3"/>
  <c r="M88" i="3"/>
  <c r="M87" i="3"/>
  <c r="M86" i="3"/>
  <c r="M85" i="3"/>
  <c r="M84" i="3"/>
  <c r="M83" i="3"/>
  <c r="M82" i="3"/>
  <c r="M81" i="3"/>
  <c r="M80" i="3"/>
  <c r="M79" i="3"/>
  <c r="M78" i="3"/>
  <c r="M77" i="3"/>
  <c r="M76" i="3"/>
  <c r="M75" i="3"/>
  <c r="M74" i="3"/>
  <c r="M73" i="3"/>
  <c r="M72" i="3"/>
  <c r="M71" i="3"/>
  <c r="M70" i="3"/>
  <c r="M69" i="3"/>
  <c r="M68" i="3"/>
  <c r="M67" i="3"/>
  <c r="F21" i="2"/>
  <c r="E21" i="2"/>
  <c r="F20" i="2"/>
  <c r="E20" i="2"/>
  <c r="F19" i="2"/>
  <c r="E19" i="2"/>
  <c r="F18" i="2"/>
  <c r="E18" i="2"/>
  <c r="F17" i="2"/>
  <c r="E17" i="2"/>
  <c r="F16" i="2"/>
  <c r="E16" i="2"/>
  <c r="F15" i="2"/>
  <c r="E15" i="2"/>
  <c r="G50" i="7"/>
  <c r="G49" i="7"/>
  <c r="G40" i="7"/>
  <c r="G41" i="7"/>
  <c r="G42" i="7"/>
  <c r="G43" i="7"/>
  <c r="G44" i="7"/>
  <c r="G45" i="7"/>
  <c r="G46" i="7"/>
  <c r="G47" i="7"/>
  <c r="G48" i="7"/>
  <c r="G12" i="7"/>
  <c r="G13" i="7"/>
  <c r="G14" i="7"/>
  <c r="G15" i="7"/>
  <c r="G16" i="7"/>
  <c r="G17" i="7"/>
  <c r="G18" i="7"/>
  <c r="G19" i="7"/>
  <c r="G20" i="7"/>
  <c r="G21" i="7"/>
  <c r="G22" i="7"/>
  <c r="G23" i="7"/>
  <c r="G24" i="7"/>
  <c r="G25" i="7"/>
  <c r="G26" i="7"/>
  <c r="G27" i="7"/>
  <c r="G28" i="7"/>
  <c r="G29" i="7"/>
  <c r="G30" i="7"/>
  <c r="G31" i="7"/>
  <c r="G32" i="7"/>
  <c r="G33" i="7"/>
  <c r="G34" i="7"/>
  <c r="G35" i="7"/>
  <c r="G36" i="7"/>
  <c r="G37" i="7"/>
  <c r="G38" i="7"/>
  <c r="G39" i="7"/>
  <c r="C4" i="7"/>
  <c r="C3" i="7"/>
  <c r="C3" i="6"/>
  <c r="A241" i="16" l="1"/>
  <c r="B14" i="6"/>
  <c r="B26" i="6" s="1"/>
  <c r="B39" i="6" s="1"/>
  <c r="B26" i="16"/>
  <c r="B39" i="16" s="1"/>
  <c r="B52" i="16" s="1"/>
  <c r="B65" i="16" s="1"/>
  <c r="B78" i="16" s="1"/>
  <c r="B91" i="16" s="1"/>
  <c r="B104" i="16" s="1"/>
  <c r="B117" i="16" s="1"/>
  <c r="B130" i="16" s="1"/>
  <c r="B143" i="16" s="1"/>
  <c r="B156" i="16" s="1"/>
  <c r="B169" i="16" s="1"/>
  <c r="B182" i="16" s="1"/>
  <c r="B195" i="16" s="1"/>
  <c r="B208" i="16" s="1"/>
  <c r="B221" i="16" s="1"/>
  <c r="B234" i="16" s="1"/>
  <c r="B247" i="16" s="1"/>
  <c r="B260" i="16" s="1"/>
  <c r="B273" i="16" s="1"/>
  <c r="B286" i="16" s="1"/>
  <c r="B299" i="16" s="1"/>
  <c r="B312" i="16" s="1"/>
  <c r="B325" i="16" s="1"/>
  <c r="B338" i="16" s="1"/>
  <c r="B351" i="16" s="1"/>
  <c r="B364" i="16" s="1"/>
  <c r="B377" i="16" s="1"/>
  <c r="B390" i="16" s="1"/>
  <c r="B403" i="16" s="1"/>
  <c r="B416" i="16" s="1"/>
  <c r="B429" i="16" s="1"/>
  <c r="B442" i="16" s="1"/>
  <c r="B455" i="16" s="1"/>
  <c r="B468" i="16" s="1"/>
  <c r="B17" i="6"/>
  <c r="B29" i="6" s="1"/>
  <c r="B42" i="6" s="1"/>
  <c r="B29" i="16"/>
  <c r="B42" i="16" s="1"/>
  <c r="B55" i="16" s="1"/>
  <c r="B68" i="16" s="1"/>
  <c r="B81" i="16" s="1"/>
  <c r="B94" i="16" s="1"/>
  <c r="B107" i="16" s="1"/>
  <c r="B120" i="16" s="1"/>
  <c r="B133" i="16" s="1"/>
  <c r="B146" i="16" s="1"/>
  <c r="B159" i="16" s="1"/>
  <c r="B172" i="16" s="1"/>
  <c r="B185" i="16" s="1"/>
  <c r="B198" i="16" s="1"/>
  <c r="B211" i="16" s="1"/>
  <c r="B224" i="16" s="1"/>
  <c r="B237" i="16" s="1"/>
  <c r="B250" i="16" s="1"/>
  <c r="B263" i="16" s="1"/>
  <c r="B276" i="16" s="1"/>
  <c r="B289" i="16" s="1"/>
  <c r="B302" i="16" s="1"/>
  <c r="B315" i="16" s="1"/>
  <c r="B328" i="16" s="1"/>
  <c r="B341" i="16" s="1"/>
  <c r="B354" i="16" s="1"/>
  <c r="B367" i="16" s="1"/>
  <c r="B380" i="16" s="1"/>
  <c r="B393" i="16" s="1"/>
  <c r="B406" i="16" s="1"/>
  <c r="B419" i="16" s="1"/>
  <c r="B432" i="16" s="1"/>
  <c r="B445" i="16" s="1"/>
  <c r="B458" i="16" s="1"/>
  <c r="B471" i="16" s="1"/>
  <c r="C15" i="6"/>
  <c r="J15" i="6" s="1"/>
  <c r="C7" i="10"/>
  <c r="C10" i="6"/>
  <c r="J10" i="6" s="1"/>
  <c r="C7" i="11"/>
  <c r="C16" i="6"/>
  <c r="J16" i="6" s="1"/>
  <c r="F51" i="8"/>
  <c r="C7" i="8" s="1"/>
  <c r="F51" i="7"/>
  <c r="C7" i="7" s="1"/>
  <c r="H15" i="2"/>
  <c r="H19" i="2"/>
  <c r="H21" i="2"/>
  <c r="H16" i="2"/>
  <c r="H18" i="2"/>
  <c r="H17" i="2"/>
  <c r="C14" i="6"/>
  <c r="J14" i="6" s="1"/>
  <c r="H20" i="2"/>
  <c r="L102" i="3"/>
  <c r="F14" i="2"/>
  <c r="F22" i="2"/>
  <c r="F23" i="2"/>
  <c r="F24" i="2"/>
  <c r="F25" i="2"/>
  <c r="F26" i="2"/>
  <c r="F27" i="2"/>
  <c r="F28" i="2"/>
  <c r="F29" i="2"/>
  <c r="F30" i="2"/>
  <c r="F31" i="2"/>
  <c r="F32" i="2"/>
  <c r="F33" i="2"/>
  <c r="F34" i="2"/>
  <c r="F35" i="2"/>
  <c r="F36" i="2"/>
  <c r="F37" i="2"/>
  <c r="F38" i="2"/>
  <c r="F39" i="2"/>
  <c r="F40" i="2"/>
  <c r="F41" i="2"/>
  <c r="F42" i="2"/>
  <c r="F43" i="2"/>
  <c r="F44" i="2"/>
  <c r="F45" i="2"/>
  <c r="F46" i="2"/>
  <c r="F47" i="2"/>
  <c r="F48" i="2"/>
  <c r="F49" i="2"/>
  <c r="F50" i="2"/>
  <c r="F51" i="2"/>
  <c r="F52" i="2"/>
  <c r="F53" i="2"/>
  <c r="F54" i="2"/>
  <c r="F55" i="2"/>
  <c r="F56" i="2"/>
  <c r="F57" i="2"/>
  <c r="F58" i="2"/>
  <c r="F59" i="2"/>
  <c r="F60" i="2"/>
  <c r="F61" i="2"/>
  <c r="F62" i="2"/>
  <c r="G63" i="2"/>
  <c r="B12" i="3"/>
  <c r="C4" i="3"/>
  <c r="C3" i="3"/>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14" i="2"/>
  <c r="E22" i="2"/>
  <c r="E23" i="2"/>
  <c r="E24" i="2"/>
  <c r="E25" i="2"/>
  <c r="E26" i="2"/>
  <c r="E27" i="2"/>
  <c r="E13" i="2"/>
  <c r="I4" i="2"/>
  <c r="I7" i="2" s="1"/>
  <c r="C4" i="2"/>
  <c r="C3" i="2"/>
  <c r="B24" i="16" l="1"/>
  <c r="A254" i="16"/>
  <c r="B13" i="6"/>
  <c r="B25" i="6" s="1"/>
  <c r="B38" i="6" s="1"/>
  <c r="C17" i="6"/>
  <c r="J17" i="6" s="1"/>
  <c r="D15" i="6"/>
  <c r="E15" i="6" s="1"/>
  <c r="I19" i="2"/>
  <c r="D16" i="6"/>
  <c r="E16" i="6" s="1"/>
  <c r="D14" i="6"/>
  <c r="E14" i="6" s="1"/>
  <c r="B12" i="6"/>
  <c r="E10" i="6"/>
  <c r="H25" i="2"/>
  <c r="I25" i="2" s="1"/>
  <c r="H14" i="2"/>
  <c r="I14" i="2" s="1"/>
  <c r="I20" i="2"/>
  <c r="I17" i="2"/>
  <c r="I18" i="2"/>
  <c r="I16" i="2"/>
  <c r="I21" i="2"/>
  <c r="I15" i="2"/>
  <c r="H26" i="2"/>
  <c r="I26" i="2" s="1"/>
  <c r="K26" i="2" s="1"/>
  <c r="C25" i="3" s="1"/>
  <c r="H22" i="2"/>
  <c r="I22" i="2" s="1"/>
  <c r="K22" i="2" s="1"/>
  <c r="C21" i="3" s="1"/>
  <c r="H27" i="2"/>
  <c r="I27" i="2" s="1"/>
  <c r="H23" i="2"/>
  <c r="I23" i="2" s="1"/>
  <c r="H24" i="2"/>
  <c r="I24" i="2" s="1"/>
  <c r="K24" i="2" s="1"/>
  <c r="C23" i="3" s="1"/>
  <c r="H61" i="2"/>
  <c r="I61" i="2" s="1"/>
  <c r="K61" i="2" s="1"/>
  <c r="C60" i="3" s="1"/>
  <c r="D60" i="3" s="1"/>
  <c r="E60" i="3" s="1"/>
  <c r="H57" i="2"/>
  <c r="I57" i="2" s="1"/>
  <c r="K57" i="2" s="1"/>
  <c r="C56" i="3" s="1"/>
  <c r="H52" i="2"/>
  <c r="I52" i="2" s="1"/>
  <c r="H48" i="2"/>
  <c r="I48" i="2" s="1"/>
  <c r="K48" i="2" s="1"/>
  <c r="C47" i="3" s="1"/>
  <c r="H44" i="2"/>
  <c r="I44" i="2" s="1"/>
  <c r="K44" i="2" s="1"/>
  <c r="C43" i="3" s="1"/>
  <c r="H40" i="2"/>
  <c r="I40" i="2" s="1"/>
  <c r="K40" i="2" s="1"/>
  <c r="C39" i="3" s="1"/>
  <c r="H36" i="2"/>
  <c r="I36" i="2" s="1"/>
  <c r="K36" i="2" s="1"/>
  <c r="C35" i="3" s="1"/>
  <c r="H32" i="2"/>
  <c r="I32" i="2" s="1"/>
  <c r="K32" i="2" s="1"/>
  <c r="C31" i="3" s="1"/>
  <c r="H28" i="2"/>
  <c r="I28" i="2" s="1"/>
  <c r="K28" i="2" s="1"/>
  <c r="C27" i="3" s="1"/>
  <c r="H60" i="2"/>
  <c r="I60" i="2" s="1"/>
  <c r="K60" i="2" s="1"/>
  <c r="C59" i="3" s="1"/>
  <c r="H43" i="2"/>
  <c r="I43" i="2" s="1"/>
  <c r="K43" i="2" s="1"/>
  <c r="C42" i="3" s="1"/>
  <c r="H31" i="2"/>
  <c r="I31" i="2" s="1"/>
  <c r="K31" i="2" s="1"/>
  <c r="C30" i="3" s="1"/>
  <c r="H62" i="2"/>
  <c r="I62" i="2" s="1"/>
  <c r="K62" i="2" s="1"/>
  <c r="C61" i="3" s="1"/>
  <c r="H58" i="2"/>
  <c r="I58" i="2" s="1"/>
  <c r="K58" i="2" s="1"/>
  <c r="C57" i="3" s="1"/>
  <c r="H54" i="2"/>
  <c r="I54" i="2" s="1"/>
  <c r="K54" i="2" s="1"/>
  <c r="C53" i="3" s="1"/>
  <c r="D53" i="3" s="1"/>
  <c r="E53" i="3" s="1"/>
  <c r="H53" i="2"/>
  <c r="I53" i="2" s="1"/>
  <c r="K53" i="2" s="1"/>
  <c r="C52" i="3" s="1"/>
  <c r="H49" i="2"/>
  <c r="I49" i="2" s="1"/>
  <c r="K49" i="2" s="1"/>
  <c r="C48" i="3" s="1"/>
  <c r="D48" i="3" s="1"/>
  <c r="E48" i="3" s="1"/>
  <c r="H45" i="2"/>
  <c r="I45" i="2" s="1"/>
  <c r="K45" i="2" s="1"/>
  <c r="C44" i="3" s="1"/>
  <c r="D44" i="3" s="1"/>
  <c r="E44" i="3" s="1"/>
  <c r="H41" i="2"/>
  <c r="I41" i="2" s="1"/>
  <c r="K41" i="2" s="1"/>
  <c r="C40" i="3" s="1"/>
  <c r="H37" i="2"/>
  <c r="I37" i="2" s="1"/>
  <c r="K37" i="2" s="1"/>
  <c r="C36" i="3" s="1"/>
  <c r="H33" i="2"/>
  <c r="I33" i="2" s="1"/>
  <c r="K33" i="2" s="1"/>
  <c r="C32" i="3" s="1"/>
  <c r="D32" i="3" s="1"/>
  <c r="E32" i="3" s="1"/>
  <c r="F63" i="2"/>
  <c r="H29" i="2"/>
  <c r="I29" i="2" s="1"/>
  <c r="E63" i="2"/>
  <c r="H59" i="2"/>
  <c r="I59" i="2" s="1"/>
  <c r="K59" i="2" s="1"/>
  <c r="C58" i="3" s="1"/>
  <c r="H55" i="2"/>
  <c r="I55" i="2" s="1"/>
  <c r="K55" i="2" s="1"/>
  <c r="C54" i="3" s="1"/>
  <c r="H50" i="2"/>
  <c r="I50" i="2" s="1"/>
  <c r="H46" i="2"/>
  <c r="I46" i="2" s="1"/>
  <c r="H42" i="2"/>
  <c r="I42" i="2" s="1"/>
  <c r="H38" i="2"/>
  <c r="I38" i="2" s="1"/>
  <c r="H34" i="2"/>
  <c r="I34" i="2" s="1"/>
  <c r="H30" i="2"/>
  <c r="I30" i="2" s="1"/>
  <c r="H56" i="2"/>
  <c r="I56" i="2" s="1"/>
  <c r="K56" i="2" s="1"/>
  <c r="C55" i="3" s="1"/>
  <c r="H51" i="2"/>
  <c r="I51" i="2" s="1"/>
  <c r="H47" i="2"/>
  <c r="I47" i="2" s="1"/>
  <c r="H39" i="2"/>
  <c r="I39" i="2" s="1"/>
  <c r="H35" i="2"/>
  <c r="I35" i="2" s="1"/>
  <c r="H13" i="2"/>
  <c r="I13" i="2" s="1"/>
  <c r="K13" i="2" s="1"/>
  <c r="B24" i="6" l="1"/>
  <c r="B37" i="6" s="1"/>
  <c r="B37" i="16"/>
  <c r="B50" i="16" s="1"/>
  <c r="B63" i="16" s="1"/>
  <c r="B76" i="16" s="1"/>
  <c r="B89" i="16" s="1"/>
  <c r="B102" i="16" s="1"/>
  <c r="B115" i="16" s="1"/>
  <c r="B128" i="16" s="1"/>
  <c r="B141" i="16" s="1"/>
  <c r="B154" i="16" s="1"/>
  <c r="B167" i="16" s="1"/>
  <c r="B180" i="16" s="1"/>
  <c r="B193" i="16" s="1"/>
  <c r="B206" i="16" s="1"/>
  <c r="B219" i="16" s="1"/>
  <c r="B232" i="16" s="1"/>
  <c r="B245" i="16" s="1"/>
  <c r="B258" i="16" s="1"/>
  <c r="B271" i="16" s="1"/>
  <c r="B284" i="16" s="1"/>
  <c r="B297" i="16" s="1"/>
  <c r="B310" i="16" s="1"/>
  <c r="B323" i="16" s="1"/>
  <c r="B336" i="16" s="1"/>
  <c r="B349" i="16" s="1"/>
  <c r="B362" i="16" s="1"/>
  <c r="B375" i="16" s="1"/>
  <c r="B388" i="16" s="1"/>
  <c r="B401" i="16" s="1"/>
  <c r="B414" i="16" s="1"/>
  <c r="B427" i="16" s="1"/>
  <c r="B440" i="16" s="1"/>
  <c r="B453" i="16" s="1"/>
  <c r="B466" i="16" s="1"/>
  <c r="A267" i="16"/>
  <c r="B25" i="16"/>
  <c r="D36" i="3"/>
  <c r="E36" i="3" s="1"/>
  <c r="D52" i="3"/>
  <c r="E52" i="3" s="1"/>
  <c r="D30" i="3"/>
  <c r="E30" i="3" s="1"/>
  <c r="D31" i="3"/>
  <c r="E31" i="3" s="1"/>
  <c r="D47" i="3"/>
  <c r="E47" i="3" s="1"/>
  <c r="D23" i="3"/>
  <c r="E23" i="3" s="1"/>
  <c r="D25" i="3"/>
  <c r="E25" i="3" s="1"/>
  <c r="D55" i="3"/>
  <c r="E55" i="3" s="1"/>
  <c r="D40" i="3"/>
  <c r="E40" i="3" s="1"/>
  <c r="D42" i="3"/>
  <c r="E42" i="3" s="1"/>
  <c r="D35" i="3"/>
  <c r="E35" i="3" s="1"/>
  <c r="D54" i="3"/>
  <c r="E54" i="3" s="1"/>
  <c r="D57" i="3"/>
  <c r="E57" i="3" s="1"/>
  <c r="D59" i="3"/>
  <c r="E59" i="3" s="1"/>
  <c r="D39" i="3"/>
  <c r="E39" i="3" s="1"/>
  <c r="D56" i="3"/>
  <c r="E56" i="3" s="1"/>
  <c r="D58" i="3"/>
  <c r="E58" i="3" s="1"/>
  <c r="D61" i="3"/>
  <c r="E61" i="3" s="1"/>
  <c r="D27" i="3"/>
  <c r="E27" i="3" s="1"/>
  <c r="D43" i="3"/>
  <c r="E43" i="3" s="1"/>
  <c r="D21" i="3"/>
  <c r="E21" i="3" s="1"/>
  <c r="D17" i="6"/>
  <c r="E17" i="6" s="1"/>
  <c r="K38" i="2"/>
  <c r="K35" i="2"/>
  <c r="C34" i="3" s="1"/>
  <c r="K42" i="2"/>
  <c r="C41" i="3" s="1"/>
  <c r="K30" i="2"/>
  <c r="C29" i="3" s="1"/>
  <c r="K18" i="2"/>
  <c r="K25" i="2"/>
  <c r="C24" i="3" s="1"/>
  <c r="K51" i="2"/>
  <c r="C50" i="3" s="1"/>
  <c r="K27" i="2"/>
  <c r="K21" i="2"/>
  <c r="K20" i="2"/>
  <c r="K39" i="2"/>
  <c r="C38" i="3" s="1"/>
  <c r="K46" i="2"/>
  <c r="C45" i="3" s="1"/>
  <c r="K47" i="2"/>
  <c r="C46" i="3" s="1"/>
  <c r="K34" i="2"/>
  <c r="C33" i="3" s="1"/>
  <c r="D33" i="3" s="1"/>
  <c r="E33" i="3" s="1"/>
  <c r="K50" i="2"/>
  <c r="C49" i="3" s="1"/>
  <c r="D49" i="3" s="1"/>
  <c r="E49" i="3" s="1"/>
  <c r="K29" i="2"/>
  <c r="C28" i="3" s="1"/>
  <c r="D28" i="3" s="1"/>
  <c r="E28" i="3" s="1"/>
  <c r="K52" i="2"/>
  <c r="C51" i="3" s="1"/>
  <c r="K23" i="2"/>
  <c r="K19" i="2"/>
  <c r="C18" i="3" s="1"/>
  <c r="K16" i="2"/>
  <c r="K14" i="2"/>
  <c r="K15" i="2"/>
  <c r="K17" i="2"/>
  <c r="L41" i="2"/>
  <c r="L54" i="2"/>
  <c r="L43" i="2"/>
  <c r="L36" i="2"/>
  <c r="L55" i="2"/>
  <c r="L45" i="2"/>
  <c r="L58" i="2"/>
  <c r="L60" i="2"/>
  <c r="L40" i="2"/>
  <c r="L57" i="2"/>
  <c r="L56" i="2"/>
  <c r="L59" i="2"/>
  <c r="L33" i="2"/>
  <c r="L49" i="2"/>
  <c r="L62" i="2"/>
  <c r="L28" i="2"/>
  <c r="L44" i="2"/>
  <c r="L61" i="2"/>
  <c r="L22" i="2"/>
  <c r="L37" i="2"/>
  <c r="L53" i="2"/>
  <c r="L31" i="2"/>
  <c r="L32" i="2"/>
  <c r="L48" i="2"/>
  <c r="L24" i="2"/>
  <c r="L26" i="2"/>
  <c r="L13" i="2"/>
  <c r="H63" i="2"/>
  <c r="A280" i="16" l="1"/>
  <c r="B38" i="16"/>
  <c r="L19" i="2"/>
  <c r="L42" i="2"/>
  <c r="L39" i="2"/>
  <c r="L16" i="2"/>
  <c r="C15" i="3"/>
  <c r="D51" i="3"/>
  <c r="E51" i="3" s="1"/>
  <c r="D50" i="3"/>
  <c r="E50" i="3" s="1"/>
  <c r="D29" i="3"/>
  <c r="E29" i="3" s="1"/>
  <c r="L38" i="2"/>
  <c r="C37" i="3"/>
  <c r="D37" i="3" s="1"/>
  <c r="E37" i="3" s="1"/>
  <c r="L17" i="2"/>
  <c r="C16" i="3"/>
  <c r="D18" i="3"/>
  <c r="E18" i="3" s="1"/>
  <c r="D46" i="3"/>
  <c r="E46" i="3" s="1"/>
  <c r="L20" i="2"/>
  <c r="C19" i="3"/>
  <c r="L51" i="2"/>
  <c r="D41" i="3"/>
  <c r="E41" i="3" s="1"/>
  <c r="L15" i="2"/>
  <c r="C14" i="3"/>
  <c r="D45" i="3"/>
  <c r="E45" i="3" s="1"/>
  <c r="L21" i="2"/>
  <c r="C20" i="3"/>
  <c r="D24" i="3"/>
  <c r="E24" i="3" s="1"/>
  <c r="L14" i="2"/>
  <c r="C13" i="3"/>
  <c r="L23" i="2"/>
  <c r="C22" i="3"/>
  <c r="L50" i="2"/>
  <c r="D38" i="3"/>
  <c r="E38" i="3" s="1"/>
  <c r="L27" i="2"/>
  <c r="C26" i="3"/>
  <c r="L18" i="2"/>
  <c r="C17" i="3"/>
  <c r="D17" i="3" s="1"/>
  <c r="E17" i="3" s="1"/>
  <c r="D34" i="3"/>
  <c r="E34" i="3" s="1"/>
  <c r="L47" i="2"/>
  <c r="L52" i="2"/>
  <c r="L29" i="2"/>
  <c r="L34" i="2"/>
  <c r="L46" i="2"/>
  <c r="L25" i="2"/>
  <c r="L30" i="2"/>
  <c r="L35" i="2"/>
  <c r="C12" i="3"/>
  <c r="K63" i="2"/>
  <c r="C5" i="2" l="1"/>
  <c r="C12" i="6" s="1"/>
  <c r="A293" i="16"/>
  <c r="B51" i="16"/>
  <c r="D16" i="3"/>
  <c r="E16" i="3" s="1"/>
  <c r="D13" i="3"/>
  <c r="E13" i="3" s="1"/>
  <c r="D20" i="3"/>
  <c r="E20" i="3" s="1"/>
  <c r="D14" i="3"/>
  <c r="E14" i="3" s="1"/>
  <c r="D26" i="3"/>
  <c r="E26" i="3" s="1"/>
  <c r="D19" i="3"/>
  <c r="E19" i="3" s="1"/>
  <c r="D15" i="3"/>
  <c r="E15" i="3" s="1"/>
  <c r="D22" i="3"/>
  <c r="E22" i="3" s="1"/>
  <c r="C7" i="2"/>
  <c r="C62" i="3"/>
  <c r="D12" i="3"/>
  <c r="J12" i="6" l="1"/>
  <c r="A306" i="16"/>
  <c r="B64" i="16"/>
  <c r="D62" i="3"/>
  <c r="C7" i="3" s="1"/>
  <c r="C5" i="3" s="1"/>
  <c r="C13" i="6" s="1"/>
  <c r="D12" i="6"/>
  <c r="E12" i="3"/>
  <c r="E62" i="3" s="1"/>
  <c r="J13" i="6" l="1"/>
  <c r="A319" i="16"/>
  <c r="B77" i="16"/>
  <c r="E12" i="6"/>
  <c r="D13" i="6"/>
  <c r="E13" i="6" l="1"/>
  <c r="C25" i="6" s="1"/>
  <c r="A332" i="16"/>
  <c r="B90" i="16"/>
  <c r="C24" i="6"/>
  <c r="C26" i="6"/>
  <c r="D19" i="6"/>
  <c r="I26" i="6" l="1"/>
  <c r="C13" i="16"/>
  <c r="I13" i="16" s="1"/>
  <c r="J13" i="16" s="1"/>
  <c r="I24" i="6"/>
  <c r="C11" i="16"/>
  <c r="I25" i="6"/>
  <c r="J25" i="6" s="1"/>
  <c r="C12" i="16"/>
  <c r="I12" i="16" s="1"/>
  <c r="J12" i="16" s="1"/>
  <c r="A345" i="16"/>
  <c r="B103" i="16"/>
  <c r="C27" i="6"/>
  <c r="C30" i="6"/>
  <c r="C28" i="6"/>
  <c r="I30" i="6" l="1"/>
  <c r="C17" i="16"/>
  <c r="I17" i="16" s="1"/>
  <c r="J17" i="16" s="1"/>
  <c r="I27" i="6"/>
  <c r="C14" i="16"/>
  <c r="I14" i="16" s="1"/>
  <c r="J14" i="16" s="1"/>
  <c r="I11" i="16"/>
  <c r="I28" i="6"/>
  <c r="C15" i="16"/>
  <c r="I15" i="16" s="1"/>
  <c r="J15" i="16" s="1"/>
  <c r="A358" i="16"/>
  <c r="B116" i="16"/>
  <c r="C29" i="6"/>
  <c r="E19" i="6"/>
  <c r="C16" i="16" l="1"/>
  <c r="I16" i="16" s="1"/>
  <c r="J16" i="16" s="1"/>
  <c r="J11" i="16"/>
  <c r="A371" i="16"/>
  <c r="B129" i="16"/>
  <c r="B142" i="16" s="1"/>
  <c r="B155" i="16" s="1"/>
  <c r="B168" i="16" s="1"/>
  <c r="B181" i="16" s="1"/>
  <c r="B194" i="16" s="1"/>
  <c r="B207" i="16" s="1"/>
  <c r="B220" i="16" s="1"/>
  <c r="B233" i="16" s="1"/>
  <c r="B246" i="16" s="1"/>
  <c r="B259" i="16" s="1"/>
  <c r="B272" i="16" s="1"/>
  <c r="B285" i="16" s="1"/>
  <c r="B298" i="16" s="1"/>
  <c r="B311" i="16" s="1"/>
  <c r="B324" i="16" s="1"/>
  <c r="B337" i="16" s="1"/>
  <c r="B350" i="16" s="1"/>
  <c r="B363" i="16" s="1"/>
  <c r="B376" i="16" s="1"/>
  <c r="B389" i="16" s="1"/>
  <c r="B402" i="16" s="1"/>
  <c r="B415" i="16" s="1"/>
  <c r="B428" i="16" s="1"/>
  <c r="B441" i="16" s="1"/>
  <c r="B454" i="16" s="1"/>
  <c r="F14" i="6"/>
  <c r="F18" i="6"/>
  <c r="F15" i="6"/>
  <c r="F16" i="6"/>
  <c r="F13" i="6"/>
  <c r="F17" i="6"/>
  <c r="F12" i="6"/>
  <c r="C31" i="6"/>
  <c r="I29" i="6"/>
  <c r="D31" i="6"/>
  <c r="I18" i="16" l="1"/>
  <c r="J18" i="16" s="1"/>
  <c r="C18" i="16"/>
  <c r="A384" i="16"/>
  <c r="B467" i="16"/>
  <c r="F19" i="6"/>
  <c r="J27" i="6"/>
  <c r="A397" i="16" l="1"/>
  <c r="J29" i="6"/>
  <c r="J26" i="6"/>
  <c r="A410" i="16" l="1"/>
  <c r="J28" i="6"/>
  <c r="A423" i="16" l="1"/>
  <c r="J30" i="6"/>
  <c r="A436" i="16" l="1"/>
  <c r="E31" i="6"/>
  <c r="A449" i="16" l="1"/>
  <c r="F31" i="6"/>
  <c r="C467" i="16" l="1"/>
  <c r="C38" i="6" s="1"/>
  <c r="D467" i="16"/>
  <c r="D38" i="6" s="1"/>
  <c r="H31" i="6"/>
  <c r="G31" i="6"/>
  <c r="J23" i="6" s="1"/>
  <c r="E467" i="16" l="1"/>
  <c r="E38" i="6" s="1"/>
  <c r="F469" i="16"/>
  <c r="F40" i="6" s="1"/>
  <c r="H467" i="16"/>
  <c r="H38" i="6" s="1"/>
  <c r="F470" i="16"/>
  <c r="F41" i="6" s="1"/>
  <c r="D472" i="16"/>
  <c r="D43" i="6" s="1"/>
  <c r="D471" i="16"/>
  <c r="D42" i="6" s="1"/>
  <c r="C469" i="16"/>
  <c r="C40" i="6" s="1"/>
  <c r="E468" i="16"/>
  <c r="E39" i="6" s="1"/>
  <c r="D468" i="16"/>
  <c r="D39" i="6" s="1"/>
  <c r="E469" i="16"/>
  <c r="E40" i="6" s="1"/>
  <c r="G466" i="16"/>
  <c r="G37" i="6" s="1"/>
  <c r="G470" i="16"/>
  <c r="G41" i="6" s="1"/>
  <c r="C471" i="16"/>
  <c r="C42" i="6" s="1"/>
  <c r="H469" i="16"/>
  <c r="H40" i="6" s="1"/>
  <c r="G469" i="16"/>
  <c r="G40" i="6" s="1"/>
  <c r="C472" i="16"/>
  <c r="C43" i="6" s="1"/>
  <c r="G468" i="16"/>
  <c r="G39" i="6" s="1"/>
  <c r="F472" i="16"/>
  <c r="F43" i="6" s="1"/>
  <c r="F468" i="16"/>
  <c r="F39" i="6" s="1"/>
  <c r="C470" i="16"/>
  <c r="C41" i="6" s="1"/>
  <c r="F467" i="16"/>
  <c r="F38" i="6" s="1"/>
  <c r="F466" i="16"/>
  <c r="F37" i="6" s="1"/>
  <c r="H472" i="16"/>
  <c r="H43" i="6" s="1"/>
  <c r="E472" i="16"/>
  <c r="E43" i="6" s="1"/>
  <c r="H471" i="16"/>
  <c r="H42" i="6" s="1"/>
  <c r="D470" i="16"/>
  <c r="D41" i="6" s="1"/>
  <c r="E471" i="16"/>
  <c r="E42" i="6" s="1"/>
  <c r="F471" i="16"/>
  <c r="F42" i="6" s="1"/>
  <c r="E470" i="16"/>
  <c r="E41" i="6" s="1"/>
  <c r="G471" i="16"/>
  <c r="G42" i="6" s="1"/>
  <c r="G467" i="16"/>
  <c r="G38" i="6" s="1"/>
  <c r="C468" i="16"/>
  <c r="C39" i="6" s="1"/>
  <c r="C466" i="16"/>
  <c r="C37" i="6" s="1"/>
  <c r="H466" i="16"/>
  <c r="H37" i="6" s="1"/>
  <c r="D466" i="16"/>
  <c r="D37" i="6" s="1"/>
  <c r="D469" i="16"/>
  <c r="D40" i="6" s="1"/>
  <c r="G472" i="16"/>
  <c r="G43" i="6" s="1"/>
  <c r="E466" i="16"/>
  <c r="E37" i="6" s="1"/>
  <c r="H468" i="16"/>
  <c r="H39" i="6" s="1"/>
  <c r="H470" i="16"/>
  <c r="H41" i="6" s="1"/>
  <c r="I31" i="6"/>
  <c r="J24" i="6"/>
  <c r="I469" i="16" l="1"/>
  <c r="I467" i="16"/>
  <c r="E473" i="16"/>
  <c r="H473" i="16"/>
  <c r="D473" i="16"/>
  <c r="I468" i="16"/>
  <c r="I470" i="16"/>
  <c r="I472" i="16"/>
  <c r="I471" i="16"/>
  <c r="G473" i="16"/>
  <c r="I466" i="16"/>
  <c r="C473" i="16"/>
  <c r="F473" i="16"/>
  <c r="J472" i="16" l="1"/>
  <c r="I43" i="6"/>
  <c r="J466" i="16"/>
  <c r="I37" i="6"/>
  <c r="J470" i="16"/>
  <c r="I41" i="6"/>
  <c r="J468" i="16"/>
  <c r="I39" i="6"/>
  <c r="J467" i="16"/>
  <c r="I38" i="6"/>
  <c r="J471" i="16"/>
  <c r="I42" i="6"/>
  <c r="J469" i="16"/>
  <c r="I40" i="6"/>
  <c r="I473" i="16"/>
  <c r="E44" i="6"/>
  <c r="C44" i="6"/>
  <c r="G44" i="6"/>
  <c r="D44" i="6"/>
  <c r="H44" i="6"/>
  <c r="F44" i="6"/>
  <c r="C5" i="16" l="1"/>
  <c r="I44" i="6"/>
  <c r="C5" i="6"/>
  <c r="B54" i="6"/>
</calcChain>
</file>

<file path=xl/sharedStrings.xml><?xml version="1.0" encoding="utf-8"?>
<sst xmlns="http://schemas.openxmlformats.org/spreadsheetml/2006/main" count="791" uniqueCount="207">
  <si>
    <t>Department for Digital, Culture, Media and Sport</t>
  </si>
  <si>
    <t>Finance Form</t>
  </si>
  <si>
    <t>Applicant</t>
  </si>
  <si>
    <t>Applicant details</t>
  </si>
  <si>
    <t>Competition name</t>
  </si>
  <si>
    <t xml:space="preserve">Competition details </t>
  </si>
  <si>
    <t>Date - Grant claim funding period start</t>
  </si>
  <si>
    <t>Date - Grant claim funding period end</t>
  </si>
  <si>
    <t>Select…</t>
  </si>
  <si>
    <t>Enter name of lead partner</t>
  </si>
  <si>
    <t>Company registration number (if not a company include N/A)</t>
  </si>
  <si>
    <t>Organisation type</t>
  </si>
  <si>
    <t>Include details of organisation type</t>
  </si>
  <si>
    <t xml:space="preserve">Line 1 </t>
  </si>
  <si>
    <t>Line 2</t>
  </si>
  <si>
    <t>Line 3</t>
  </si>
  <si>
    <t>Town / City</t>
  </si>
  <si>
    <t xml:space="preserve">Post Code </t>
  </si>
  <si>
    <t>Programme name</t>
  </si>
  <si>
    <t>5G Testbeds and Trials Programme</t>
  </si>
  <si>
    <t>Country</t>
  </si>
  <si>
    <t>Full legal name of organisation making the application ('the applicant')</t>
  </si>
  <si>
    <t>Main business activities</t>
  </si>
  <si>
    <t>Place of incorporation (if not a company include N/A)</t>
  </si>
  <si>
    <t>Standard industrial classification of economic activities (SIC) code</t>
  </si>
  <si>
    <t>Status</t>
  </si>
  <si>
    <t>Does your involvement in the project include labour costs?</t>
  </si>
  <si>
    <t xml:space="preserve">Bank holidays per year </t>
  </si>
  <si>
    <t>Days of annual leave entitlement</t>
  </si>
  <si>
    <t xml:space="preserve">Working days per year </t>
  </si>
  <si>
    <t>Full time working days per year (52 weeks x 5 Days)</t>
  </si>
  <si>
    <t>Role</t>
  </si>
  <si>
    <t>Total</t>
  </si>
  <si>
    <t>Totals</t>
  </si>
  <si>
    <t>Does your involvement in the project include overhead costs?</t>
  </si>
  <si>
    <t>National insurance exemption on salary annualised</t>
  </si>
  <si>
    <t>Capital usage</t>
  </si>
  <si>
    <t>[Enter particulars]</t>
  </si>
  <si>
    <t>Details</t>
  </si>
  <si>
    <t>Overheads calculation - Detailed workings</t>
  </si>
  <si>
    <t>Size of organisation</t>
  </si>
  <si>
    <t>Does your involvement in the project include materials costs?</t>
  </si>
  <si>
    <t>Overheads
(£)</t>
  </si>
  <si>
    <t>Number of staff required for the project
(#)</t>
  </si>
  <si>
    <t>Salary 
(£)</t>
  </si>
  <si>
    <t>Pension 
(£)</t>
  </si>
  <si>
    <t>National Insurance 
(£)</t>
  </si>
  <si>
    <t>Other costs annualised 
(£)</t>
  </si>
  <si>
    <t>Total cost
(£)</t>
  </si>
  <si>
    <t>Total project cost
(£)</t>
  </si>
  <si>
    <t>Overhead claim
(£)</t>
  </si>
  <si>
    <t>Quantity 
(#)</t>
  </si>
  <si>
    <t>Cost per item 
(£)</t>
  </si>
  <si>
    <t>Item details</t>
  </si>
  <si>
    <t>Total project cost (from labour costs tab) 
(£)</t>
  </si>
  <si>
    <t>Total project cost including overheads 
(£)</t>
  </si>
  <si>
    <t>Does your involvement in the project include travel &amp; subsistence costs?</t>
  </si>
  <si>
    <t>Employees
(#)</t>
  </si>
  <si>
    <t>Overheads for application (£)</t>
  </si>
  <si>
    <t>Labour costs for application (£)</t>
  </si>
  <si>
    <t>Use on the project
(%)</t>
  </si>
  <si>
    <t>Existing or New</t>
  </si>
  <si>
    <t>Depreciation per month
(£)</t>
  </si>
  <si>
    <t>Months to be used on project
(# of months)</t>
  </si>
  <si>
    <t>Materials for application (£)</t>
  </si>
  <si>
    <t>Total project cost
(£)</t>
  </si>
  <si>
    <t>Does your involvement in the project include capital usage costs?</t>
  </si>
  <si>
    <t>Travel &amp; subsistence costs for application (£)</t>
  </si>
  <si>
    <t>Capital usage for application (£)</t>
  </si>
  <si>
    <t>Use on the project
(%)</t>
  </si>
  <si>
    <t>Total project cost
(£)</t>
  </si>
  <si>
    <t>Depreciation policy for the asset (i.e. effective life)
(# of months)</t>
  </si>
  <si>
    <t>Status of this worksheet</t>
  </si>
  <si>
    <t>Does your involvement in the project include sub contract costs?</t>
  </si>
  <si>
    <t>Organisation</t>
  </si>
  <si>
    <t>Sub contract costs calculation</t>
  </si>
  <si>
    <t>Company number 
(# or N/A)</t>
  </si>
  <si>
    <t>Cost per hour
(£)</t>
  </si>
  <si>
    <t>Hours expected
(#)</t>
  </si>
  <si>
    <t>Associate or related party?
(Select)</t>
  </si>
  <si>
    <t>Where work will be carried out 
(Select)</t>
  </si>
  <si>
    <t xml:space="preserve">Description and justification of the cost </t>
  </si>
  <si>
    <t>Does your involvement in the project include other costs?</t>
  </si>
  <si>
    <t>Overheads calculation - Standard %
- Details will be brought in automatically from 'Labour costs' tab - include relevant overheads percent below where indicated. 
- Note that overheads cannot be claimed for any sub contract costs</t>
  </si>
  <si>
    <t>Other costs for application (£)</t>
  </si>
  <si>
    <t>Declaration</t>
  </si>
  <si>
    <t xml:space="preserve">I confirm that: </t>
  </si>
  <si>
    <t>Date - This form is due for submission</t>
  </si>
  <si>
    <t>Position</t>
  </si>
  <si>
    <t>Name</t>
  </si>
  <si>
    <t xml:space="preserve">Labour costs calculation
This category covers employed staff (on your payroll and subject to PAYE) working directly on the Project. Under this category you cannot claim: 
- blended labour rates inclusive of overheads (see the next item for overheads);  
- discretionary bonuses, benefits or performance related payments;
- time spent not working directly on the project;
- dividend payments; or 
- forecasted pay increases.
</t>
  </si>
  <si>
    <t>Relevant percentages applicable to columns</t>
  </si>
  <si>
    <t>Relevant percentage applicable to column</t>
  </si>
  <si>
    <t>Capital item description and its use within the project</t>
  </si>
  <si>
    <t>Other costs calculation
Include below any costs that do not fit within other cost headings. Note that:
 - Examples include subscriptions, rent of space and hire of equipment. 
 - Accountancy, legal and related services should not be included here (include within Sub contract costs)
 - Contingencies are ineligible.</t>
  </si>
  <si>
    <t>Summary of validations and application funding</t>
  </si>
  <si>
    <t>Validation #</t>
  </si>
  <si>
    <t>Funding type</t>
  </si>
  <si>
    <t xml:space="preserve"> - Relevant state aid considerations have been taken into account for the portion of DCMS funding requested. 
Signed by:
</t>
  </si>
  <si>
    <t>Capital - Research &amp; Development</t>
  </si>
  <si>
    <t>Applicant ultimate holding organisation details</t>
  </si>
  <si>
    <t xml:space="preserve">Address line 1 </t>
  </si>
  <si>
    <t>Address line 2</t>
  </si>
  <si>
    <t>Address line 3</t>
  </si>
  <si>
    <t>Type</t>
  </si>
  <si>
    <t>Is the applicant part of another organisation (e.g. a subsidiary)? (a 'holding organisation')</t>
  </si>
  <si>
    <t>Ultimate holding organisation details</t>
  </si>
  <si>
    <t xml:space="preserve">Ultimate holding organisation trading activity </t>
  </si>
  <si>
    <r>
      <t xml:space="preserve">Include below details that include the holding organisation's </t>
    </r>
    <r>
      <rPr>
        <b/>
        <i/>
        <u/>
        <sz val="10"/>
        <color theme="1"/>
        <rFont val="Arial"/>
        <family val="2"/>
      </rPr>
      <t>group</t>
    </r>
    <r>
      <rPr>
        <i/>
        <sz val="10"/>
        <color theme="1"/>
        <rFont val="Arial"/>
        <family val="2"/>
      </rPr>
      <t xml:space="preserve"> (exclude though applicant values already included above)</t>
    </r>
  </si>
  <si>
    <t>Item</t>
  </si>
  <si>
    <r>
      <t xml:space="preserve">Signature </t>
    </r>
    <r>
      <rPr>
        <sz val="11"/>
        <color theme="1"/>
        <rFont val="Arial"/>
        <family val="2"/>
      </rPr>
      <t>(Either include electronic signature or print, sign, scan and included within the 'Uploads' tab.</t>
    </r>
  </si>
  <si>
    <t>PDF Copy of accounts used (applicant)</t>
  </si>
  <si>
    <t>Other (provide details)</t>
  </si>
  <si>
    <t>Supporting documents</t>
  </si>
  <si>
    <t>How to insert objects - Follow screen shots below</t>
  </si>
  <si>
    <t>Locate file you want to embed within workbook</t>
  </si>
  <si>
    <t>1)</t>
  </si>
  <si>
    <t>2)</t>
  </si>
  <si>
    <t>3)</t>
  </si>
  <si>
    <t>4)</t>
  </si>
  <si>
    <t xml:space="preserve">5) </t>
  </si>
  <si>
    <t>Should be complete when included:</t>
  </si>
  <si>
    <t>Has the requested documentation been uploaded below?</t>
  </si>
  <si>
    <t>PDF Copy of accounts used (holding organisation) - where applicable</t>
  </si>
  <si>
    <t>Printed and signed scan of the 'Summary' tab - where electronic signature has not been included.</t>
  </si>
  <si>
    <t xml:space="preserve">Embedded document </t>
  </si>
  <si>
    <t>Is the applicant a lead applicant or a collaborator?</t>
  </si>
  <si>
    <t>Applicant main contact</t>
  </si>
  <si>
    <t>Title</t>
  </si>
  <si>
    <t>First name</t>
  </si>
  <si>
    <t>Surname</t>
  </si>
  <si>
    <t>Telephone (mobile)</t>
  </si>
  <si>
    <t>Telephone (land line)</t>
  </si>
  <si>
    <t>Email</t>
  </si>
  <si>
    <t xml:space="preserve">Applicant main address </t>
  </si>
  <si>
    <t>Type of organisation</t>
  </si>
  <si>
    <t>Research category of majority of work</t>
  </si>
  <si>
    <t>Expected increase in staff headcount staff due to project</t>
  </si>
  <si>
    <t>Month financial year ends</t>
  </si>
  <si>
    <t>Turnover for last full complete financial year (£)</t>
  </si>
  <si>
    <t>Annual balance sheet total (£)</t>
  </si>
  <si>
    <t>User guide to the SME Definition</t>
  </si>
  <si>
    <t>Include details of other research category type</t>
  </si>
  <si>
    <t>State aid mechanism</t>
  </si>
  <si>
    <t>Guidance</t>
  </si>
  <si>
    <t>Gov.uk state aid guidance</t>
  </si>
  <si>
    <t xml:space="preserve">Guidance that may assist in completing the below: </t>
  </si>
  <si>
    <t>What is an SME?</t>
  </si>
  <si>
    <t>Applicant trading information (including data of any subsidiaries)</t>
  </si>
  <si>
    <t>Geographical location of project work</t>
  </si>
  <si>
    <t>Include details of location</t>
  </si>
  <si>
    <t>DCMS Funding by year - Allocate DCMS Funding to separate financial years. The financial years should be based on periods of April to March</t>
  </si>
  <si>
    <t>DCMS Funding (as above) (£)</t>
  </si>
  <si>
    <t>Total (£)</t>
  </si>
  <si>
    <t>DCMS Funding (£)</t>
  </si>
  <si>
    <t>Financial year 1 (£)</t>
  </si>
  <si>
    <t>Financial year 2 (£)</t>
  </si>
  <si>
    <t>Financial year 3 (£)</t>
  </si>
  <si>
    <t>Financial year 4 (£)</t>
  </si>
  <si>
    <t>Financial year 5 (£)</t>
  </si>
  <si>
    <t>Total check - needs to be nil (£)</t>
  </si>
  <si>
    <t>Days for all staff required on the project
(#)</t>
  </si>
  <si>
    <t>VAT Number (if not registered for VAT include N/A)</t>
  </si>
  <si>
    <t>Financial year ended for set of accounts used to source above data</t>
  </si>
  <si>
    <t>Staff headcount</t>
  </si>
  <si>
    <t>Include below the calculation of sub contract costs that: 
- are essential to the success of the project;
- involve expertise that does not exist within the project team (under labour costs) or are not practical to develop in-house for the project. 
Note - Any sub contract costs for work done by associates/related parties of the project team (under labour costs) or the organisation must be charged at cost (without profit or margin).</t>
  </si>
  <si>
    <t>Will the project work be carried out in the United Kingdom?</t>
  </si>
  <si>
    <t>Date of original / planned purchase
(DD/MM/YYYY)</t>
  </si>
  <si>
    <t>Day rate
(calculated above)
(£)</t>
  </si>
  <si>
    <t>Working days calculation (for day rate)</t>
  </si>
  <si>
    <t>Costs as a proportion of total (%)</t>
  </si>
  <si>
    <t>Guidance is included within each tab as applicable.</t>
  </si>
  <si>
    <t>Worksheet name</t>
  </si>
  <si>
    <t>Tab name</t>
  </si>
  <si>
    <t>Tab name (expenditure type)</t>
  </si>
  <si>
    <t xml:space="preserve">Each tab has 'validations' that must pass in order for the tab to be marked as 'complete'. </t>
  </si>
  <si>
    <t>Guide to complete workbook</t>
  </si>
  <si>
    <t>Should you require any assistance please contact the individual listed within the competition details of the 'Application details' tab.</t>
  </si>
  <si>
    <t>The 'summary' tab indicates which tabs are still incomplete and require input/attention</t>
  </si>
  <si>
    <t>Original purchase price 
(£)</t>
  </si>
  <si>
    <r>
      <t xml:space="preserve">Cells that are shaded </t>
    </r>
    <r>
      <rPr>
        <b/>
        <sz val="10"/>
        <color theme="7" tint="0.59999389629810485"/>
        <rFont val="Arial"/>
        <family val="2"/>
      </rPr>
      <t>yellow</t>
    </r>
    <r>
      <rPr>
        <sz val="10"/>
        <color theme="7" tint="0.59999389629810485"/>
        <rFont val="Arial"/>
        <family val="2"/>
      </rPr>
      <t xml:space="preserve"> </t>
    </r>
    <r>
      <rPr>
        <sz val="10"/>
        <color theme="1"/>
        <rFont val="Arial"/>
        <family val="2"/>
      </rPr>
      <t>indicate that they are valid for data entry. All other cells are locked to protect the integrity of the data.</t>
    </r>
  </si>
  <si>
    <r>
      <t xml:space="preserve">Rows with validations errors are indicated with a '1' value at end of the row within column marked 'Validation #' - clear these by entering valid data in </t>
    </r>
    <r>
      <rPr>
        <b/>
        <sz val="10"/>
        <color theme="7" tint="0.59999389629810485"/>
        <rFont val="Arial"/>
        <family val="2"/>
      </rPr>
      <t>yellow</t>
    </r>
    <r>
      <rPr>
        <sz val="10"/>
        <color theme="1"/>
        <rFont val="Arial"/>
        <family val="2"/>
      </rPr>
      <t xml:space="preserve"> shaded cells within the row.</t>
    </r>
  </si>
  <si>
    <t>The General Block Exemption Regulation (GBER) Article 25</t>
  </si>
  <si>
    <t>Framework for State aid for research and development and innovation</t>
  </si>
  <si>
    <t>Travel and subsistence costs calculation
- Include below any travel and subsistence costs that will be incurred
- These must only relate to those individuals included under 'labour costs'
- All trips must be based on economy travel</t>
  </si>
  <si>
    <t xml:space="preserve"> - I am a suitably qualified and a nominated individual authorised to make this application;
 - Financial data included within this application is based on the most recent information available and gives a true and fair indication of all relevant costs surrounding the project;
</t>
  </si>
  <si>
    <t>Date - This form was actually submitted</t>
  </si>
  <si>
    <t xml:space="preserve">Narrative why sub contract work is required and where applicable: 
- details of how the organisation is a related party; and 
- why cannot be sourced within the United Kingdom. </t>
  </si>
  <si>
    <t xml:space="preserve">All tabs require input as to whether project costs are applicable and be marked 'Complete' in order for application to be eligible. </t>
  </si>
  <si>
    <t>Main contact - full name</t>
  </si>
  <si>
    <t>Main contact - email for this application submission</t>
  </si>
  <si>
    <t>Main contact - telephone</t>
  </si>
  <si>
    <t>Materials costs calculation
Include here physical materials used directly on the project and purchased from third parties:
 - Examples include hardware, software, connectivity and civil engineering work directly associated with the project only. 
 - Costs for any materials that will have a residual value at the end of the project should be claimed as 'Capital usage'.
 - Any materials purchased from associates/related parties of the organisation/project team (included under labour costs) must be charged at cost.</t>
  </si>
  <si>
    <t>Include below the calculation of capital usage for assets:
 - that are held by the organisation prior to the commencement of the project ('Existing') or 
 - that will be purchased during the course of the project for which only capital usage for the project period will be claimed ('New").
Note that we may ask for evidence to support date and original purchase price information included</t>
  </si>
  <si>
    <t>TOTAL</t>
  </si>
  <si>
    <t>Labour costs</t>
  </si>
  <si>
    <t>Overheads</t>
  </si>
  <si>
    <t>Materials</t>
  </si>
  <si>
    <t>Sub contract costs</t>
  </si>
  <si>
    <t>Travel &amp; subsistence</t>
  </si>
  <si>
    <t>Other costs</t>
  </si>
  <si>
    <t>DCMS Funding  (£)</t>
  </si>
  <si>
    <t>DCMS Funding by year - Including collaborator values within the SUMMARY - LEAD APPLICANTS ONLY tab (from individual collaborator workbooks) - These should be provided with your application.</t>
  </si>
  <si>
    <t>The final tab 'SUMMARY - LEAD APPLICANTS ONLY' should be used by lead applicants to include their costs together with those of collaborators.</t>
  </si>
  <si>
    <t>Paul Clegg</t>
  </si>
  <si>
    <t>5genquiries@culture.gov.uk</t>
  </si>
  <si>
    <t>Rural Connected Communities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</si>
</sst>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43" formatCode="_-* #,##0.00_-;\-* #,##0.00_-;_-* &quot;-&quot;??_-;_-@_-"/>
    <numFmt numFmtId="164" formatCode="&quot;£&quot;#,##0"/>
  </numFmts>
  <fonts count="25" x14ac:knownFonts="1">
    <font>
      <sz val="11"/>
      <color theme="1"/>
      <name val="Calibri"/>
      <family val="2"/>
      <scheme val="minor"/>
    </font>
    <font>
      <sz val="10"/>
      <color theme="1"/>
      <name val="Arial"/>
      <family val="2"/>
    </font>
    <font>
      <sz val="10"/>
      <color theme="0"/>
      <name val="Arial"/>
      <family val="2"/>
    </font>
    <font>
      <b/>
      <sz val="10"/>
      <color theme="0"/>
      <name val="Arial"/>
      <family val="2"/>
    </font>
    <font>
      <b/>
      <sz val="10"/>
      <color theme="1"/>
      <name val="Arial"/>
      <family val="2"/>
    </font>
    <font>
      <u/>
      <sz val="11"/>
      <color theme="10"/>
      <name val="Calibri"/>
      <family val="2"/>
      <scheme val="minor"/>
    </font>
    <font>
      <u/>
      <sz val="10"/>
      <color theme="10"/>
      <name val="Arial"/>
      <family val="2"/>
    </font>
    <font>
      <sz val="10"/>
      <color theme="0" tint="-4.9989318521683403E-2"/>
      <name val="Arial"/>
      <family val="2"/>
    </font>
    <font>
      <b/>
      <sz val="9"/>
      <color theme="1"/>
      <name val="Arial"/>
      <family val="2"/>
    </font>
    <font>
      <sz val="11"/>
      <color theme="1"/>
      <name val="Arial"/>
      <family val="2"/>
    </font>
    <font>
      <sz val="11"/>
      <name val="Calibri"/>
      <family val="2"/>
      <scheme val="minor"/>
    </font>
    <font>
      <sz val="11"/>
      <name val="Arial"/>
      <family val="2"/>
    </font>
    <font>
      <sz val="10"/>
      <name val="Arial"/>
      <family val="2"/>
    </font>
    <font>
      <sz val="10"/>
      <color theme="0" tint="-0.14999847407452621"/>
      <name val="Arial"/>
      <family val="2"/>
    </font>
    <font>
      <b/>
      <sz val="11"/>
      <color theme="1"/>
      <name val="Arial"/>
      <family val="2"/>
    </font>
    <font>
      <b/>
      <i/>
      <sz val="11"/>
      <color theme="1"/>
      <name val="Arial"/>
      <family val="2"/>
    </font>
    <font>
      <i/>
      <sz val="10"/>
      <color theme="1"/>
      <name val="Arial"/>
      <family val="2"/>
    </font>
    <font>
      <b/>
      <i/>
      <u/>
      <sz val="10"/>
      <color theme="1"/>
      <name val="Arial"/>
      <family val="2"/>
    </font>
    <font>
      <b/>
      <sz val="10"/>
      <color rgb="FFFF0000"/>
      <name val="Arial"/>
      <family val="2"/>
    </font>
    <font>
      <sz val="10"/>
      <color rgb="FFFF0000"/>
      <name val="Arial"/>
      <family val="2"/>
    </font>
    <font>
      <b/>
      <sz val="10"/>
      <name val="Arial"/>
      <family val="2"/>
    </font>
    <font>
      <sz val="10"/>
      <color theme="7" tint="0.59999389629810485"/>
      <name val="Arial"/>
      <family val="2"/>
    </font>
    <font>
      <b/>
      <sz val="10"/>
      <color theme="7" tint="0.59999389629810485"/>
      <name val="Arial"/>
      <family val="2"/>
    </font>
    <font>
      <sz val="9"/>
      <color theme="1"/>
      <name val="Arial"/>
      <family val="2"/>
    </font>
    <font>
      <sz val="8"/>
      <color theme="0" tint="-0.249977111117893"/>
      <name val="Arial"/>
      <family val="2"/>
    </font>
  </fonts>
  <fills count="9">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C00000"/>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7" tint="0.79998168889431442"/>
        <bgColor indexed="64"/>
      </patternFill>
    </fill>
    <fill>
      <patternFill patternType="solid">
        <fgColor theme="6" tint="0.59999389629810485"/>
        <bgColor indexed="64"/>
      </patternFill>
    </fill>
  </fills>
  <borders count="6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bottom style="medium">
        <color indexed="64"/>
      </bottom>
      <diagonal/>
    </border>
    <border>
      <left style="medium">
        <color indexed="64"/>
      </left>
      <right/>
      <top/>
      <bottom style="thin">
        <color indexed="64"/>
      </bottom>
      <diagonal/>
    </border>
    <border>
      <left/>
      <right/>
      <top style="medium">
        <color indexed="64"/>
      </top>
      <bottom style="medium">
        <color indexed="64"/>
      </bottom>
      <diagonal/>
    </border>
    <border>
      <left/>
      <right/>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thin">
        <color indexed="64"/>
      </top>
      <bottom/>
      <diagonal/>
    </border>
    <border>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n">
        <color indexed="64"/>
      </left>
      <right/>
      <top style="thin">
        <color indexed="64"/>
      </top>
      <bottom/>
      <diagonal/>
    </border>
    <border>
      <left/>
      <right/>
      <top style="thin">
        <color auto="1"/>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s>
  <cellStyleXfs count="2">
    <xf numFmtId="0" fontId="0" fillId="0" borderId="0"/>
    <xf numFmtId="0" fontId="5" fillId="0" borderId="0" applyNumberFormat="0" applyFill="0" applyBorder="0" applyAlignment="0" applyProtection="0"/>
  </cellStyleXfs>
  <cellXfs count="467">
    <xf numFmtId="0" fontId="0" fillId="0" borderId="0" xfId="0"/>
    <xf numFmtId="0" fontId="1" fillId="0" borderId="0" xfId="0" applyFont="1"/>
    <xf numFmtId="0" fontId="1" fillId="0" borderId="0" xfId="0" applyFont="1" applyFill="1"/>
    <xf numFmtId="0" fontId="3" fillId="4" borderId="0" xfId="0" applyFont="1" applyFill="1"/>
    <xf numFmtId="0" fontId="2" fillId="4" borderId="0" xfId="0" applyFont="1" applyFill="1"/>
    <xf numFmtId="0" fontId="3" fillId="6" borderId="0" xfId="0" applyFont="1" applyFill="1"/>
    <xf numFmtId="0" fontId="2" fillId="6" borderId="0" xfId="0" applyFont="1" applyFill="1"/>
    <xf numFmtId="0" fontId="1" fillId="0" borderId="0" xfId="0" applyFont="1" applyFill="1" applyBorder="1"/>
    <xf numFmtId="0" fontId="4" fillId="5" borderId="12" xfId="0" applyFont="1" applyFill="1" applyBorder="1" applyAlignment="1">
      <alignment vertical="top"/>
    </xf>
    <xf numFmtId="0" fontId="1" fillId="5" borderId="13" xfId="0" applyFont="1" applyFill="1" applyBorder="1" applyAlignment="1">
      <alignment vertical="top"/>
    </xf>
    <xf numFmtId="0" fontId="1" fillId="2" borderId="8" xfId="0" applyFont="1" applyFill="1" applyBorder="1" applyAlignment="1">
      <alignment vertical="top"/>
    </xf>
    <xf numFmtId="0" fontId="1" fillId="0" borderId="0" xfId="0" applyFont="1" applyAlignment="1">
      <alignment vertical="center"/>
    </xf>
    <xf numFmtId="0" fontId="1" fillId="2" borderId="7" xfId="0" applyFont="1" applyFill="1" applyBorder="1"/>
    <xf numFmtId="0" fontId="1" fillId="2" borderId="17" xfId="0" applyFont="1" applyFill="1" applyBorder="1" applyAlignment="1">
      <alignment vertical="center"/>
    </xf>
    <xf numFmtId="0" fontId="4" fillId="5" borderId="19" xfId="0" applyFont="1" applyFill="1" applyBorder="1"/>
    <xf numFmtId="0" fontId="1" fillId="5" borderId="20" xfId="0" applyFont="1" applyFill="1" applyBorder="1" applyAlignment="1"/>
    <xf numFmtId="0" fontId="1" fillId="2" borderId="18" xfId="0" applyFont="1" applyFill="1" applyBorder="1"/>
    <xf numFmtId="0" fontId="1" fillId="2" borderId="0" xfId="0" applyFont="1" applyFill="1" applyBorder="1"/>
    <xf numFmtId="0" fontId="0" fillId="0" borderId="0" xfId="0" applyFill="1"/>
    <xf numFmtId="0" fontId="1" fillId="0" borderId="11" xfId="0" applyFont="1" applyBorder="1"/>
    <xf numFmtId="0" fontId="1" fillId="0" borderId="23" xfId="0" applyFont="1" applyBorder="1"/>
    <xf numFmtId="0" fontId="1" fillId="2" borderId="26" xfId="0" applyFont="1" applyFill="1" applyBorder="1"/>
    <xf numFmtId="0" fontId="4" fillId="0" borderId="0" xfId="0" applyFont="1" applyFill="1" applyBorder="1"/>
    <xf numFmtId="0" fontId="4" fillId="2" borderId="0" xfId="0" applyFont="1" applyFill="1" applyBorder="1" applyAlignment="1">
      <alignment horizontal="right"/>
    </xf>
    <xf numFmtId="0" fontId="4" fillId="2" borderId="0" xfId="0" applyFont="1" applyFill="1" applyBorder="1"/>
    <xf numFmtId="0" fontId="1" fillId="2" borderId="0" xfId="0" applyFont="1" applyFill="1" applyBorder="1" applyAlignment="1"/>
    <xf numFmtId="41" fontId="1" fillId="0" borderId="1" xfId="0" applyNumberFormat="1" applyFont="1" applyBorder="1"/>
    <xf numFmtId="41" fontId="1" fillId="0" borderId="6" xfId="0" applyNumberFormat="1" applyFont="1" applyBorder="1"/>
    <xf numFmtId="43" fontId="1" fillId="0" borderId="6" xfId="0" applyNumberFormat="1" applyFont="1" applyBorder="1"/>
    <xf numFmtId="0" fontId="4" fillId="2" borderId="7" xfId="0" applyFont="1" applyFill="1" applyBorder="1" applyAlignment="1">
      <alignment horizontal="right"/>
    </xf>
    <xf numFmtId="0" fontId="4" fillId="2" borderId="9" xfId="0" applyFont="1" applyFill="1" applyBorder="1" applyAlignment="1">
      <alignment horizontal="right"/>
    </xf>
    <xf numFmtId="0" fontId="4" fillId="2" borderId="26" xfId="0" applyFont="1" applyFill="1" applyBorder="1" applyAlignment="1">
      <alignment horizontal="right"/>
    </xf>
    <xf numFmtId="0" fontId="4" fillId="2" borderId="26" xfId="0" applyFont="1" applyFill="1" applyBorder="1"/>
    <xf numFmtId="0" fontId="1" fillId="2" borderId="26" xfId="0" applyFont="1" applyFill="1" applyBorder="1" applyAlignment="1"/>
    <xf numFmtId="0" fontId="8" fillId="3" borderId="28" xfId="0" applyFont="1" applyFill="1" applyBorder="1" applyAlignment="1">
      <alignment horizontal="left" vertical="top" wrapText="1"/>
    </xf>
    <xf numFmtId="0" fontId="1" fillId="2" borderId="28" xfId="0" applyFont="1" applyFill="1" applyBorder="1"/>
    <xf numFmtId="0" fontId="1" fillId="3" borderId="30" xfId="0" applyFont="1" applyFill="1" applyBorder="1"/>
    <xf numFmtId="0" fontId="1" fillId="2" borderId="17" xfId="0" applyFont="1" applyFill="1" applyBorder="1"/>
    <xf numFmtId="0" fontId="1" fillId="3" borderId="8" xfId="0" applyFont="1" applyFill="1" applyBorder="1"/>
    <xf numFmtId="0" fontId="1" fillId="5" borderId="25" xfId="0" applyFont="1" applyFill="1" applyBorder="1"/>
    <xf numFmtId="0" fontId="1" fillId="5" borderId="20" xfId="0" applyFont="1" applyFill="1" applyBorder="1"/>
    <xf numFmtId="41" fontId="1" fillId="0" borderId="5" xfId="0" applyNumberFormat="1" applyFont="1" applyBorder="1"/>
    <xf numFmtId="41" fontId="1" fillId="0" borderId="16" xfId="0" applyNumberFormat="1" applyFont="1" applyBorder="1"/>
    <xf numFmtId="0" fontId="4" fillId="3" borderId="33" xfId="0" applyFont="1" applyFill="1" applyBorder="1"/>
    <xf numFmtId="41" fontId="1" fillId="0" borderId="8" xfId="0" applyNumberFormat="1" applyFont="1" applyBorder="1"/>
    <xf numFmtId="41" fontId="1" fillId="0" borderId="22" xfId="0" applyNumberFormat="1" applyFont="1" applyBorder="1"/>
    <xf numFmtId="0" fontId="0" fillId="2" borderId="23" xfId="0" applyFill="1" applyBorder="1"/>
    <xf numFmtId="0" fontId="4" fillId="3" borderId="19" xfId="0" applyFont="1" applyFill="1" applyBorder="1"/>
    <xf numFmtId="0" fontId="4" fillId="3" borderId="1" xfId="0" applyFont="1" applyFill="1" applyBorder="1"/>
    <xf numFmtId="0" fontId="4" fillId="3" borderId="6" xfId="0" applyFont="1" applyFill="1" applyBorder="1" applyAlignment="1">
      <alignment horizontal="center" vertical="top" wrapText="1"/>
    </xf>
    <xf numFmtId="0" fontId="8" fillId="3" borderId="29" xfId="0" applyFont="1" applyFill="1" applyBorder="1" applyAlignment="1">
      <alignment horizontal="center" vertical="top" wrapText="1"/>
    </xf>
    <xf numFmtId="0" fontId="4" fillId="3" borderId="31" xfId="0" applyFont="1" applyFill="1" applyBorder="1" applyAlignment="1">
      <alignment horizontal="left" vertical="top" wrapText="1"/>
    </xf>
    <xf numFmtId="0" fontId="4" fillId="3" borderId="14" xfId="0" applyFont="1" applyFill="1" applyBorder="1" applyAlignment="1">
      <alignment horizontal="center" vertical="top" wrapText="1"/>
    </xf>
    <xf numFmtId="0" fontId="4" fillId="3" borderId="17" xfId="0" applyFont="1" applyFill="1" applyBorder="1" applyAlignment="1">
      <alignment horizontal="left" vertical="top" wrapText="1"/>
    </xf>
    <xf numFmtId="0" fontId="12" fillId="2" borderId="18" xfId="0" applyFont="1" applyFill="1" applyBorder="1"/>
    <xf numFmtId="0" fontId="1" fillId="3" borderId="1" xfId="0" applyFont="1" applyFill="1" applyBorder="1"/>
    <xf numFmtId="41" fontId="1" fillId="3" borderId="10" xfId="0" applyNumberFormat="1" applyFont="1" applyFill="1" applyBorder="1"/>
    <xf numFmtId="0" fontId="1" fillId="2" borderId="31" xfId="0" applyFont="1" applyFill="1" applyBorder="1"/>
    <xf numFmtId="0" fontId="3" fillId="4" borderId="0" xfId="0" applyFont="1" applyFill="1" applyBorder="1"/>
    <xf numFmtId="0" fontId="3" fillId="6" borderId="0" xfId="0" applyFont="1" applyFill="1" applyBorder="1"/>
    <xf numFmtId="0" fontId="1" fillId="0" borderId="5" xfId="0" applyFont="1" applyBorder="1"/>
    <xf numFmtId="41" fontId="1" fillId="2" borderId="10" xfId="0" applyNumberFormat="1" applyFont="1" applyFill="1" applyBorder="1"/>
    <xf numFmtId="41" fontId="1" fillId="0" borderId="0" xfId="0" applyNumberFormat="1" applyFont="1" applyFill="1" applyBorder="1"/>
    <xf numFmtId="0" fontId="4" fillId="5" borderId="38" xfId="0" applyFont="1" applyFill="1" applyBorder="1"/>
    <xf numFmtId="0" fontId="1" fillId="2" borderId="17" xfId="0" applyFont="1" applyFill="1" applyBorder="1" applyAlignment="1">
      <alignment vertical="top"/>
    </xf>
    <xf numFmtId="0" fontId="0" fillId="3" borderId="17" xfId="0" applyFill="1" applyBorder="1"/>
    <xf numFmtId="0" fontId="4" fillId="3" borderId="8" xfId="0" applyFont="1" applyFill="1" applyBorder="1"/>
    <xf numFmtId="41" fontId="1" fillId="0" borderId="34" xfId="0" applyNumberFormat="1" applyFont="1" applyFill="1" applyBorder="1"/>
    <xf numFmtId="41" fontId="1" fillId="0" borderId="35" xfId="0" applyNumberFormat="1" applyFont="1" applyFill="1" applyBorder="1"/>
    <xf numFmtId="41" fontId="1" fillId="0" borderId="37" xfId="0" applyNumberFormat="1" applyFont="1" applyFill="1" applyBorder="1"/>
    <xf numFmtId="0" fontId="0" fillId="5" borderId="26" xfId="0" applyFill="1" applyBorder="1"/>
    <xf numFmtId="0" fontId="4" fillId="3" borderId="26" xfId="0" applyFont="1" applyFill="1" applyBorder="1"/>
    <xf numFmtId="0" fontId="0" fillId="3" borderId="26" xfId="0" applyFill="1" applyBorder="1"/>
    <xf numFmtId="0" fontId="4" fillId="3" borderId="9" xfId="0" applyFont="1" applyFill="1" applyBorder="1"/>
    <xf numFmtId="0" fontId="4" fillId="2" borderId="39" xfId="0" applyFont="1" applyFill="1" applyBorder="1" applyAlignment="1">
      <alignment horizontal="right"/>
    </xf>
    <xf numFmtId="0" fontId="0" fillId="2" borderId="39" xfId="0" applyFill="1" applyBorder="1"/>
    <xf numFmtId="0" fontId="1" fillId="0" borderId="17" xfId="0" applyFont="1" applyFill="1" applyBorder="1"/>
    <xf numFmtId="0" fontId="4" fillId="5" borderId="9" xfId="0" applyFont="1" applyFill="1" applyBorder="1"/>
    <xf numFmtId="41" fontId="12" fillId="0" borderId="1" xfId="0" applyNumberFormat="1" applyFont="1" applyFill="1" applyBorder="1"/>
    <xf numFmtId="0" fontId="4" fillId="3" borderId="25" xfId="0" applyFont="1" applyFill="1" applyBorder="1"/>
    <xf numFmtId="0" fontId="4" fillId="3" borderId="20" xfId="0" applyFont="1" applyFill="1" applyBorder="1"/>
    <xf numFmtId="0" fontId="4" fillId="3" borderId="41" xfId="0" applyFont="1" applyFill="1" applyBorder="1"/>
    <xf numFmtId="0" fontId="10" fillId="3" borderId="25" xfId="0" applyFont="1" applyFill="1" applyBorder="1"/>
    <xf numFmtId="41" fontId="1" fillId="0" borderId="14" xfId="0" applyNumberFormat="1" applyFont="1" applyBorder="1"/>
    <xf numFmtId="0" fontId="4" fillId="3" borderId="33" xfId="0" applyFont="1" applyFill="1" applyBorder="1" applyAlignment="1">
      <alignment vertical="top"/>
    </xf>
    <xf numFmtId="0" fontId="4" fillId="3" borderId="34" xfId="0" applyFont="1" applyFill="1" applyBorder="1" applyAlignment="1">
      <alignment horizontal="center" wrapText="1"/>
    </xf>
    <xf numFmtId="0" fontId="4" fillId="3" borderId="34" xfId="0" applyFont="1" applyFill="1" applyBorder="1" applyAlignment="1">
      <alignment horizontal="center" vertical="center" wrapText="1"/>
    </xf>
    <xf numFmtId="0" fontId="4" fillId="3" borderId="35" xfId="0" applyFont="1" applyFill="1" applyBorder="1" applyAlignment="1">
      <alignment horizontal="center" wrapText="1"/>
    </xf>
    <xf numFmtId="41" fontId="1" fillId="0" borderId="44" xfId="0" applyNumberFormat="1" applyFont="1" applyFill="1" applyBorder="1"/>
    <xf numFmtId="43" fontId="1" fillId="0" borderId="16" xfId="0" applyNumberFormat="1" applyFont="1" applyBorder="1"/>
    <xf numFmtId="41" fontId="1" fillId="0" borderId="45" xfId="0" applyNumberFormat="1" applyFont="1" applyFill="1" applyBorder="1"/>
    <xf numFmtId="41" fontId="1" fillId="0" borderId="20" xfId="0" applyNumberFormat="1" applyFont="1" applyFill="1" applyBorder="1"/>
    <xf numFmtId="0" fontId="1" fillId="3" borderId="25" xfId="0" applyFont="1" applyFill="1" applyBorder="1"/>
    <xf numFmtId="0" fontId="1" fillId="3" borderId="20" xfId="0" applyFont="1" applyFill="1" applyBorder="1"/>
    <xf numFmtId="41" fontId="1" fillId="3" borderId="19" xfId="0" applyNumberFormat="1" applyFont="1" applyFill="1" applyBorder="1"/>
    <xf numFmtId="41" fontId="1" fillId="3" borderId="20" xfId="0" applyNumberFormat="1" applyFont="1" applyFill="1" applyBorder="1"/>
    <xf numFmtId="0" fontId="0" fillId="3" borderId="25" xfId="0" applyFill="1" applyBorder="1"/>
    <xf numFmtId="0" fontId="1" fillId="5" borderId="20" xfId="0" applyFont="1" applyFill="1" applyBorder="1" applyAlignment="1">
      <alignment vertical="top"/>
    </xf>
    <xf numFmtId="0" fontId="1" fillId="5" borderId="40" xfId="0" applyFont="1" applyFill="1" applyBorder="1" applyAlignment="1">
      <alignment vertical="top"/>
    </xf>
    <xf numFmtId="0" fontId="2" fillId="0" borderId="0" xfId="0" applyFont="1" applyFill="1" applyBorder="1" applyAlignment="1">
      <alignment vertical="center"/>
    </xf>
    <xf numFmtId="0" fontId="1" fillId="0" borderId="16" xfId="0" applyFont="1" applyBorder="1"/>
    <xf numFmtId="0" fontId="1" fillId="0" borderId="6" xfId="0" applyFont="1" applyBorder="1"/>
    <xf numFmtId="0" fontId="2" fillId="4" borderId="5" xfId="0" applyFont="1" applyFill="1" applyBorder="1" applyAlignment="1">
      <alignment horizontal="center" vertical="center"/>
    </xf>
    <xf numFmtId="41" fontId="12" fillId="3" borderId="1" xfId="0" applyNumberFormat="1" applyFont="1" applyFill="1" applyBorder="1"/>
    <xf numFmtId="0" fontId="12" fillId="3" borderId="8" xfId="0" applyNumberFormat="1" applyFont="1" applyFill="1" applyBorder="1"/>
    <xf numFmtId="0" fontId="1" fillId="0" borderId="47" xfId="0" applyFont="1" applyBorder="1"/>
    <xf numFmtId="0" fontId="1" fillId="0" borderId="43" xfId="0" applyFont="1" applyBorder="1"/>
    <xf numFmtId="41" fontId="1" fillId="0" borderId="30" xfId="0" applyNumberFormat="1" applyFont="1" applyBorder="1"/>
    <xf numFmtId="0" fontId="2" fillId="4" borderId="46" xfId="0" applyFont="1" applyFill="1" applyBorder="1" applyAlignment="1">
      <alignment horizontal="center" vertical="center"/>
    </xf>
    <xf numFmtId="0" fontId="14" fillId="0" borderId="17" xfId="0" applyFont="1" applyBorder="1" applyAlignment="1">
      <alignment vertical="top"/>
    </xf>
    <xf numFmtId="0" fontId="13" fillId="8" borderId="17" xfId="0" applyFont="1" applyFill="1" applyBorder="1" applyAlignment="1">
      <alignment horizontal="left"/>
    </xf>
    <xf numFmtId="0" fontId="7" fillId="2" borderId="18" xfId="0" applyFont="1" applyFill="1" applyBorder="1" applyAlignment="1">
      <alignment horizontal="left"/>
    </xf>
    <xf numFmtId="0" fontId="4" fillId="3" borderId="34" xfId="0" applyFont="1" applyFill="1" applyBorder="1" applyAlignment="1">
      <alignment vertical="top"/>
    </xf>
    <xf numFmtId="0" fontId="4" fillId="3" borderId="34" xfId="0" applyFont="1" applyFill="1" applyBorder="1" applyAlignment="1">
      <alignment horizontal="center" vertical="top" wrapText="1"/>
    </xf>
    <xf numFmtId="0" fontId="4" fillId="3" borderId="35" xfId="0" applyFont="1" applyFill="1" applyBorder="1" applyAlignment="1">
      <alignment horizontal="center" vertical="top" wrapText="1"/>
    </xf>
    <xf numFmtId="0" fontId="1" fillId="7" borderId="14" xfId="0" applyFont="1" applyFill="1" applyBorder="1" applyAlignment="1" applyProtection="1">
      <alignment vertical="top"/>
      <protection locked="0"/>
    </xf>
    <xf numFmtId="0" fontId="1" fillId="7" borderId="8" xfId="0" applyFont="1" applyFill="1" applyBorder="1" applyAlignment="1" applyProtection="1">
      <alignment vertical="top"/>
      <protection locked="0"/>
    </xf>
    <xf numFmtId="0" fontId="1" fillId="3" borderId="8" xfId="0" applyFont="1" applyFill="1" applyBorder="1" applyAlignment="1" applyProtection="1">
      <alignment vertical="top"/>
      <protection locked="0"/>
    </xf>
    <xf numFmtId="0" fontId="1" fillId="3" borderId="10" xfId="0" applyFont="1" applyFill="1" applyBorder="1" applyAlignment="1" applyProtection="1">
      <alignment vertical="top"/>
      <protection locked="0"/>
    </xf>
    <xf numFmtId="0" fontId="1" fillId="7" borderId="10" xfId="0" applyFont="1" applyFill="1" applyBorder="1" applyAlignment="1" applyProtection="1">
      <alignment vertical="top"/>
      <protection locked="0"/>
    </xf>
    <xf numFmtId="0" fontId="1" fillId="7" borderId="30" xfId="0" applyFont="1" applyFill="1" applyBorder="1" applyAlignment="1" applyProtection="1">
      <alignment vertical="top"/>
      <protection locked="0"/>
    </xf>
    <xf numFmtId="0" fontId="1" fillId="7" borderId="8" xfId="0" applyFont="1" applyFill="1" applyBorder="1" applyAlignment="1" applyProtection="1">
      <alignment horizontal="left" vertical="top"/>
      <protection locked="0"/>
    </xf>
    <xf numFmtId="14" fontId="1" fillId="7" borderId="8" xfId="0" applyNumberFormat="1" applyFont="1" applyFill="1" applyBorder="1" applyAlignment="1" applyProtection="1">
      <alignment horizontal="left" vertical="top"/>
      <protection locked="0"/>
    </xf>
    <xf numFmtId="0" fontId="1" fillId="7" borderId="11" xfId="0" applyFont="1" applyFill="1" applyBorder="1" applyProtection="1">
      <protection locked="0"/>
    </xf>
    <xf numFmtId="0" fontId="1" fillId="7" borderId="15" xfId="0" applyFont="1" applyFill="1" applyBorder="1" applyProtection="1">
      <protection locked="0"/>
    </xf>
    <xf numFmtId="41" fontId="4" fillId="7" borderId="6" xfId="0" applyNumberFormat="1" applyFont="1" applyFill="1" applyBorder="1" applyProtection="1">
      <protection locked="0"/>
    </xf>
    <xf numFmtId="9" fontId="4" fillId="7" borderId="27" xfId="0" applyNumberFormat="1" applyFont="1" applyFill="1" applyBorder="1" applyProtection="1">
      <protection locked="0"/>
    </xf>
    <xf numFmtId="0" fontId="1" fillId="7" borderId="6" xfId="0" applyFont="1" applyFill="1" applyBorder="1" applyAlignment="1" applyProtection="1">
      <alignment horizontal="right"/>
      <protection locked="0"/>
    </xf>
    <xf numFmtId="41" fontId="1" fillId="7" borderId="6" xfId="0" applyNumberFormat="1" applyFont="1" applyFill="1" applyBorder="1" applyProtection="1">
      <protection locked="0"/>
    </xf>
    <xf numFmtId="0" fontId="1" fillId="7" borderId="17" xfId="0" applyFont="1" applyFill="1" applyBorder="1" applyAlignment="1" applyProtection="1">
      <alignment horizontal="left"/>
      <protection locked="0"/>
    </xf>
    <xf numFmtId="41" fontId="1" fillId="7" borderId="1" xfId="0" applyNumberFormat="1" applyFont="1" applyFill="1" applyBorder="1" applyProtection="1">
      <protection locked="0"/>
    </xf>
    <xf numFmtId="0" fontId="1" fillId="7" borderId="21" xfId="0" applyFont="1" applyFill="1" applyBorder="1" applyAlignment="1" applyProtection="1">
      <alignment horizontal="left"/>
      <protection locked="0"/>
    </xf>
    <xf numFmtId="0" fontId="1" fillId="7" borderId="16" xfId="0" applyFont="1" applyFill="1" applyBorder="1" applyAlignment="1" applyProtection="1">
      <alignment horizontal="right"/>
      <protection locked="0"/>
    </xf>
    <xf numFmtId="41" fontId="1" fillId="7" borderId="5" xfId="0" applyNumberFormat="1" applyFont="1" applyFill="1" applyBorder="1" applyProtection="1">
      <protection locked="0"/>
    </xf>
    <xf numFmtId="0" fontId="1" fillId="7" borderId="1" xfId="0" applyFont="1" applyFill="1" applyBorder="1" applyProtection="1">
      <protection locked="0"/>
    </xf>
    <xf numFmtId="0" fontId="1" fillId="7" borderId="5" xfId="0" applyFont="1" applyFill="1" applyBorder="1" applyProtection="1">
      <protection locked="0"/>
    </xf>
    <xf numFmtId="0" fontId="1" fillId="7" borderId="8" xfId="0" applyFont="1" applyFill="1" applyBorder="1" applyProtection="1">
      <protection locked="0"/>
    </xf>
    <xf numFmtId="9" fontId="4" fillId="7" borderId="32" xfId="0" applyNumberFormat="1" applyFont="1" applyFill="1" applyBorder="1" applyProtection="1">
      <protection locked="0"/>
    </xf>
    <xf numFmtId="0" fontId="4" fillId="7" borderId="1" xfId="0" applyFont="1" applyFill="1" applyBorder="1" applyAlignment="1" applyProtection="1">
      <alignment horizontal="left" vertical="top" wrapText="1"/>
      <protection locked="0"/>
    </xf>
    <xf numFmtId="0" fontId="1" fillId="7" borderId="17" xfId="0" applyFont="1" applyFill="1" applyBorder="1" applyProtection="1">
      <protection locked="0"/>
    </xf>
    <xf numFmtId="0" fontId="1" fillId="7" borderId="21" xfId="0" applyFont="1" applyFill="1" applyBorder="1" applyProtection="1">
      <protection locked="0"/>
    </xf>
    <xf numFmtId="0" fontId="1" fillId="7" borderId="6" xfId="0" applyFont="1" applyFill="1" applyBorder="1" applyProtection="1">
      <protection locked="0"/>
    </xf>
    <xf numFmtId="9" fontId="1" fillId="7" borderId="6" xfId="0" applyNumberFormat="1" applyFont="1" applyFill="1" applyBorder="1" applyProtection="1">
      <protection locked="0"/>
    </xf>
    <xf numFmtId="9" fontId="1" fillId="7" borderId="1" xfId="0" applyNumberFormat="1" applyFont="1" applyFill="1" applyBorder="1" applyProtection="1">
      <protection locked="0"/>
    </xf>
    <xf numFmtId="0" fontId="1" fillId="7" borderId="27" xfId="0" applyFont="1" applyFill="1" applyBorder="1" applyProtection="1">
      <protection locked="0"/>
    </xf>
    <xf numFmtId="41" fontId="1" fillId="7" borderId="27" xfId="0" applyNumberFormat="1" applyFont="1" applyFill="1" applyBorder="1" applyProtection="1">
      <protection locked="0"/>
    </xf>
    <xf numFmtId="9" fontId="1" fillId="7" borderId="27" xfId="0" applyNumberFormat="1" applyFont="1" applyFill="1" applyBorder="1" applyProtection="1">
      <protection locked="0"/>
    </xf>
    <xf numFmtId="0" fontId="1" fillId="7" borderId="10" xfId="0" applyFont="1" applyFill="1" applyBorder="1" applyProtection="1">
      <protection locked="0"/>
    </xf>
    <xf numFmtId="0" fontId="1" fillId="7" borderId="6" xfId="0" applyFont="1" applyFill="1" applyBorder="1" applyAlignment="1" applyProtection="1">
      <alignment horizontal="center"/>
      <protection locked="0"/>
    </xf>
    <xf numFmtId="3" fontId="1" fillId="7" borderId="6" xfId="0" applyNumberFormat="1" applyFont="1" applyFill="1" applyBorder="1" applyProtection="1">
      <protection locked="0"/>
    </xf>
    <xf numFmtId="3" fontId="1" fillId="7" borderId="1" xfId="0" applyNumberFormat="1" applyFont="1" applyFill="1" applyBorder="1" applyProtection="1">
      <protection locked="0"/>
    </xf>
    <xf numFmtId="0" fontId="1" fillId="7" borderId="16" xfId="0" applyFont="1" applyFill="1" applyBorder="1" applyProtection="1">
      <protection locked="0"/>
    </xf>
    <xf numFmtId="3" fontId="1" fillId="7" borderId="5" xfId="0" applyNumberFormat="1" applyFont="1" applyFill="1" applyBorder="1" applyProtection="1">
      <protection locked="0"/>
    </xf>
    <xf numFmtId="0" fontId="1" fillId="7" borderId="8" xfId="0" applyFont="1" applyFill="1" applyBorder="1" applyAlignment="1" applyProtection="1">
      <alignment horizontal="left"/>
      <protection locked="0"/>
    </xf>
    <xf numFmtId="0" fontId="1" fillId="7" borderId="29" xfId="0" applyFont="1" applyFill="1" applyBorder="1" applyProtection="1">
      <protection locked="0"/>
    </xf>
    <xf numFmtId="41" fontId="1" fillId="7" borderId="29" xfId="0" applyNumberFormat="1" applyFont="1" applyFill="1" applyBorder="1" applyProtection="1">
      <protection locked="0"/>
    </xf>
    <xf numFmtId="9" fontId="1" fillId="7" borderId="29" xfId="0" applyNumberFormat="1" applyFont="1" applyFill="1" applyBorder="1" applyProtection="1">
      <protection locked="0"/>
    </xf>
    <xf numFmtId="9" fontId="1" fillId="7" borderId="5" xfId="0" applyNumberFormat="1" applyFont="1" applyFill="1" applyBorder="1" applyProtection="1">
      <protection locked="0"/>
    </xf>
    <xf numFmtId="9" fontId="4" fillId="7" borderId="30" xfId="0" applyNumberFormat="1" applyFont="1" applyFill="1" applyBorder="1" applyProtection="1">
      <protection locked="0"/>
    </xf>
    <xf numFmtId="0" fontId="1" fillId="7" borderId="8" xfId="0" applyFont="1" applyFill="1" applyBorder="1" applyAlignment="1" applyProtection="1">
      <alignment horizontal="left" vertical="top" wrapText="1"/>
      <protection locked="0"/>
    </xf>
    <xf numFmtId="0" fontId="2" fillId="0" borderId="16" xfId="0" applyFont="1" applyFill="1" applyBorder="1" applyAlignment="1">
      <alignment vertical="center"/>
    </xf>
    <xf numFmtId="0" fontId="1" fillId="0" borderId="47" xfId="0" applyFont="1" applyFill="1" applyBorder="1" applyAlignment="1">
      <alignment horizontal="center" vertical="center"/>
    </xf>
    <xf numFmtId="0" fontId="1" fillId="0" borderId="46" xfId="0" applyFont="1" applyFill="1" applyBorder="1" applyAlignment="1">
      <alignment horizontal="center" vertical="center"/>
    </xf>
    <xf numFmtId="0" fontId="1" fillId="0" borderId="47" xfId="0" applyFont="1" applyBorder="1" applyAlignment="1">
      <alignment horizontal="center" vertical="center"/>
    </xf>
    <xf numFmtId="0" fontId="1" fillId="0" borderId="7" xfId="0" applyFont="1" applyBorder="1"/>
    <xf numFmtId="0" fontId="1" fillId="0" borderId="7" xfId="0" applyFont="1" applyFill="1" applyBorder="1"/>
    <xf numFmtId="0" fontId="1" fillId="0" borderId="11" xfId="0" applyFont="1" applyFill="1" applyBorder="1" applyAlignment="1">
      <alignment vertical="top"/>
    </xf>
    <xf numFmtId="0" fontId="1" fillId="0" borderId="11" xfId="0" applyFont="1" applyBorder="1" applyAlignment="1">
      <alignment vertical="top"/>
    </xf>
    <xf numFmtId="0" fontId="1" fillId="2" borderId="21" xfId="0" applyFont="1" applyFill="1" applyBorder="1" applyAlignment="1">
      <alignment vertical="top"/>
    </xf>
    <xf numFmtId="0" fontId="1" fillId="2" borderId="48" xfId="0" applyFont="1" applyFill="1" applyBorder="1" applyAlignment="1">
      <alignment vertical="top"/>
    </xf>
    <xf numFmtId="0" fontId="6" fillId="2" borderId="17" xfId="1" applyFont="1" applyFill="1" applyBorder="1" applyAlignment="1" applyProtection="1">
      <alignment vertical="center"/>
      <protection locked="0"/>
    </xf>
    <xf numFmtId="0" fontId="6" fillId="2" borderId="24" xfId="1" applyFont="1" applyFill="1" applyBorder="1" applyAlignment="1" applyProtection="1">
      <alignment vertical="top" wrapText="1"/>
      <protection locked="0"/>
    </xf>
    <xf numFmtId="0" fontId="1" fillId="7" borderId="8" xfId="0" applyFont="1" applyFill="1" applyBorder="1" applyAlignment="1" applyProtection="1">
      <alignment vertical="center"/>
      <protection locked="0"/>
    </xf>
    <xf numFmtId="0" fontId="1" fillId="2" borderId="17" xfId="0" applyFont="1" applyFill="1" applyBorder="1" applyAlignment="1">
      <alignment vertical="top" wrapText="1"/>
    </xf>
    <xf numFmtId="0" fontId="14" fillId="0" borderId="18" xfId="0" applyFont="1" applyBorder="1" applyAlignment="1">
      <alignment vertical="top" wrapText="1"/>
    </xf>
    <xf numFmtId="0" fontId="1" fillId="0" borderId="0" xfId="0" applyFont="1" applyFill="1" applyBorder="1" applyAlignment="1">
      <alignment vertical="center"/>
    </xf>
    <xf numFmtId="0" fontId="1" fillId="0" borderId="0" xfId="0" applyFont="1" applyFill="1" applyBorder="1" applyAlignment="1">
      <alignment horizontal="left"/>
    </xf>
    <xf numFmtId="164" fontId="1" fillId="7" borderId="8" xfId="0" applyNumberFormat="1" applyFont="1" applyFill="1" applyBorder="1" applyAlignment="1" applyProtection="1">
      <alignment horizontal="left" vertical="top"/>
      <protection locked="0"/>
    </xf>
    <xf numFmtId="14" fontId="1" fillId="7" borderId="22" xfId="0" applyNumberFormat="1" applyFont="1" applyFill="1" applyBorder="1" applyAlignment="1" applyProtection="1">
      <alignment horizontal="left" vertical="top"/>
      <protection locked="0"/>
    </xf>
    <xf numFmtId="0" fontId="6" fillId="5" borderId="40" xfId="1" applyFont="1" applyFill="1" applyBorder="1" applyAlignment="1">
      <alignment vertical="top"/>
    </xf>
    <xf numFmtId="164" fontId="1" fillId="7" borderId="14" xfId="0" applyNumberFormat="1" applyFont="1" applyFill="1" applyBorder="1" applyAlignment="1" applyProtection="1">
      <alignment horizontal="left" vertical="top"/>
      <protection locked="0"/>
    </xf>
    <xf numFmtId="0" fontId="1" fillId="2" borderId="31" xfId="0" applyFont="1" applyFill="1" applyBorder="1" applyAlignment="1">
      <alignment wrapText="1"/>
    </xf>
    <xf numFmtId="0" fontId="1" fillId="0" borderId="0" xfId="0" applyFont="1" applyFill="1" applyBorder="1" applyAlignment="1">
      <alignment horizontal="center" vertical="center"/>
    </xf>
    <xf numFmtId="0" fontId="1" fillId="0" borderId="0" xfId="0" applyFont="1" applyBorder="1"/>
    <xf numFmtId="0" fontId="1" fillId="0" borderId="43" xfId="0" applyFont="1" applyFill="1" applyBorder="1" applyAlignment="1">
      <alignment horizontal="center" vertical="center"/>
    </xf>
    <xf numFmtId="0" fontId="5" fillId="0" borderId="7" xfId="1" applyBorder="1"/>
    <xf numFmtId="0" fontId="1" fillId="0" borderId="11" xfId="0" applyFont="1" applyBorder="1" applyAlignment="1">
      <alignment horizontal="left"/>
    </xf>
    <xf numFmtId="0" fontId="1" fillId="2" borderId="18" xfId="0" applyFont="1" applyFill="1" applyBorder="1" applyAlignment="1">
      <alignment vertical="center"/>
    </xf>
    <xf numFmtId="0" fontId="1" fillId="2" borderId="18" xfId="0" applyFont="1" applyFill="1" applyBorder="1" applyAlignment="1">
      <alignment vertical="top" wrapText="1"/>
    </xf>
    <xf numFmtId="0" fontId="6" fillId="5" borderId="20" xfId="1" applyFont="1" applyFill="1" applyBorder="1" applyAlignment="1">
      <alignment vertical="top"/>
    </xf>
    <xf numFmtId="0" fontId="3" fillId="4" borderId="0" xfId="0" applyFont="1" applyFill="1" applyProtection="1"/>
    <xf numFmtId="0" fontId="2" fillId="4" borderId="0" xfId="0" applyFont="1" applyFill="1" applyProtection="1"/>
    <xf numFmtId="0" fontId="0" fillId="0" borderId="0" xfId="0" applyProtection="1"/>
    <xf numFmtId="0" fontId="3" fillId="6" borderId="0" xfId="0" applyFont="1" applyFill="1" applyProtection="1"/>
    <xf numFmtId="0" fontId="2" fillId="6" borderId="0" xfId="0" applyFont="1" applyFill="1" applyProtection="1"/>
    <xf numFmtId="0" fontId="1" fillId="2" borderId="28" xfId="0" applyFont="1" applyFill="1" applyBorder="1" applyProtection="1"/>
    <xf numFmtId="0" fontId="1" fillId="3" borderId="30" xfId="0" applyFont="1" applyFill="1" applyBorder="1" applyProtection="1"/>
    <xf numFmtId="0" fontId="4" fillId="0" borderId="0" xfId="0" applyFont="1" applyFill="1" applyBorder="1" applyProtection="1"/>
    <xf numFmtId="0" fontId="1" fillId="2" borderId="17" xfId="0" applyFont="1" applyFill="1" applyBorder="1" applyProtection="1"/>
    <xf numFmtId="0" fontId="1" fillId="3" borderId="8" xfId="0" applyFont="1" applyFill="1" applyBorder="1" applyProtection="1"/>
    <xf numFmtId="0" fontId="1" fillId="0" borderId="0" xfId="0" applyFont="1" applyFill="1" applyBorder="1" applyProtection="1"/>
    <xf numFmtId="0" fontId="4" fillId="5" borderId="38" xfId="0" applyFont="1" applyFill="1" applyBorder="1" applyProtection="1"/>
    <xf numFmtId="0" fontId="1" fillId="5" borderId="40" xfId="0" applyFont="1" applyFill="1" applyBorder="1" applyProtection="1"/>
    <xf numFmtId="0" fontId="14" fillId="0" borderId="0" xfId="0" applyFont="1" applyAlignment="1" applyProtection="1">
      <alignment horizontal="right"/>
    </xf>
    <xf numFmtId="0" fontId="1" fillId="0" borderId="0" xfId="0" applyFont="1" applyProtection="1"/>
    <xf numFmtId="0" fontId="4" fillId="0" borderId="0" xfId="0" applyFont="1" applyProtection="1"/>
    <xf numFmtId="0" fontId="18" fillId="0" borderId="0" xfId="0" applyFont="1" applyFill="1" applyBorder="1"/>
    <xf numFmtId="0" fontId="19" fillId="0" borderId="0" xfId="0" applyFont="1" applyFill="1" applyBorder="1"/>
    <xf numFmtId="0" fontId="16" fillId="3" borderId="12" xfId="0" applyFont="1" applyFill="1" applyBorder="1" applyAlignment="1"/>
    <xf numFmtId="0" fontId="1" fillId="3" borderId="13" xfId="0" applyFont="1" applyFill="1" applyBorder="1" applyAlignment="1">
      <alignment vertical="top"/>
    </xf>
    <xf numFmtId="0" fontId="1" fillId="0" borderId="9" xfId="0" applyFont="1" applyBorder="1"/>
    <xf numFmtId="0" fontId="1" fillId="0" borderId="23" xfId="0" applyFont="1" applyBorder="1" applyAlignment="1"/>
    <xf numFmtId="0" fontId="1" fillId="7" borderId="8" xfId="0" applyNumberFormat="1" applyFont="1" applyFill="1" applyBorder="1" applyAlignment="1" applyProtection="1">
      <alignment horizontal="left" vertical="top"/>
      <protection locked="0"/>
    </xf>
    <xf numFmtId="0" fontId="4" fillId="3" borderId="48" xfId="0" applyFont="1" applyFill="1" applyBorder="1"/>
    <xf numFmtId="0" fontId="6" fillId="3" borderId="49" xfId="1" applyFont="1" applyFill="1" applyBorder="1" applyAlignment="1">
      <alignment vertical="top"/>
    </xf>
    <xf numFmtId="0" fontId="6" fillId="3" borderId="11" xfId="1" applyFont="1" applyFill="1" applyBorder="1" applyAlignment="1">
      <alignment vertical="top"/>
    </xf>
    <xf numFmtId="0" fontId="6" fillId="3" borderId="15" xfId="1" applyFont="1" applyFill="1" applyBorder="1" applyAlignment="1">
      <alignment vertical="top"/>
    </xf>
    <xf numFmtId="0" fontId="13" fillId="8" borderId="18" xfId="0" applyFont="1" applyFill="1" applyBorder="1" applyAlignment="1">
      <alignment horizontal="left"/>
    </xf>
    <xf numFmtId="0" fontId="1" fillId="0" borderId="7" xfId="0" applyFont="1" applyFill="1" applyBorder="1" applyAlignment="1">
      <alignment vertical="center"/>
    </xf>
    <xf numFmtId="0" fontId="1" fillId="0" borderId="11" xfId="0" applyFont="1" applyFill="1" applyBorder="1" applyAlignment="1">
      <alignment horizontal="left"/>
    </xf>
    <xf numFmtId="0" fontId="4" fillId="5" borderId="17" xfId="0" applyFont="1" applyFill="1" applyBorder="1"/>
    <xf numFmtId="0" fontId="1" fillId="5" borderId="8" xfId="0" applyFont="1" applyFill="1" applyBorder="1" applyAlignment="1">
      <alignment vertical="top"/>
    </xf>
    <xf numFmtId="0" fontId="13" fillId="3" borderId="17" xfId="0" applyFont="1" applyFill="1" applyBorder="1" applyAlignment="1">
      <alignment vertical="center"/>
    </xf>
    <xf numFmtId="0" fontId="4" fillId="2" borderId="12" xfId="0" applyFont="1" applyFill="1" applyBorder="1" applyAlignment="1">
      <alignment horizontal="left"/>
    </xf>
    <xf numFmtId="0" fontId="12" fillId="0" borderId="0" xfId="0" applyNumberFormat="1" applyFont="1" applyFill="1" applyBorder="1"/>
    <xf numFmtId="41" fontId="11" fillId="0" borderId="0" xfId="0" applyNumberFormat="1" applyFont="1" applyFill="1" applyBorder="1"/>
    <xf numFmtId="9" fontId="4" fillId="0" borderId="0" xfId="0" applyNumberFormat="1" applyFont="1" applyFill="1" applyBorder="1" applyProtection="1">
      <protection locked="0"/>
    </xf>
    <xf numFmtId="0" fontId="1" fillId="0" borderId="16" xfId="0" applyFont="1" applyBorder="1" applyAlignment="1">
      <alignment horizontal="center"/>
    </xf>
    <xf numFmtId="0" fontId="0" fillId="0" borderId="0" xfId="0" applyBorder="1"/>
    <xf numFmtId="0" fontId="0" fillId="0" borderId="16" xfId="0" applyBorder="1"/>
    <xf numFmtId="41" fontId="12" fillId="0" borderId="8" xfId="0" applyNumberFormat="1" applyFont="1" applyFill="1" applyBorder="1"/>
    <xf numFmtId="0" fontId="1" fillId="3" borderId="8" xfId="0" applyFont="1" applyFill="1" applyBorder="1" applyAlignment="1" applyProtection="1">
      <alignment horizontal="left"/>
      <protection locked="0"/>
    </xf>
    <xf numFmtId="0" fontId="1" fillId="7" borderId="10" xfId="0" applyFont="1" applyFill="1" applyBorder="1" applyAlignment="1" applyProtection="1">
      <alignment horizontal="left"/>
      <protection locked="0"/>
    </xf>
    <xf numFmtId="0" fontId="1" fillId="7" borderId="10" xfId="0" applyFont="1" applyFill="1" applyBorder="1" applyAlignment="1" applyProtection="1">
      <alignment horizontal="left" vertical="top"/>
      <protection locked="0"/>
    </xf>
    <xf numFmtId="0" fontId="1" fillId="7" borderId="1" xfId="0" applyFont="1" applyFill="1" applyBorder="1" applyAlignment="1" applyProtection="1">
      <alignment horizontal="center"/>
      <protection locked="0"/>
    </xf>
    <xf numFmtId="49" fontId="1" fillId="7" borderId="8" xfId="0" applyNumberFormat="1" applyFont="1" applyFill="1" applyBorder="1" applyAlignment="1" applyProtection="1">
      <alignment vertical="top"/>
      <protection locked="0"/>
    </xf>
    <xf numFmtId="49" fontId="1" fillId="7" borderId="8" xfId="0" applyNumberFormat="1" applyFont="1" applyFill="1" applyBorder="1" applyAlignment="1" applyProtection="1">
      <alignment horizontal="left" vertical="top"/>
      <protection locked="0"/>
    </xf>
    <xf numFmtId="0" fontId="1" fillId="7" borderId="31" xfId="0" applyFont="1" applyFill="1" applyBorder="1" applyAlignment="1" applyProtection="1">
      <alignment horizontal="left"/>
      <protection locked="0"/>
    </xf>
    <xf numFmtId="0" fontId="1" fillId="0" borderId="17" xfId="0" applyFont="1" applyFill="1" applyBorder="1" applyAlignment="1">
      <alignment horizontal="left"/>
    </xf>
    <xf numFmtId="41" fontId="20" fillId="0" borderId="27" xfId="0" applyNumberFormat="1" applyFont="1" applyFill="1" applyBorder="1"/>
    <xf numFmtId="41" fontId="20" fillId="0" borderId="42" xfId="0" applyNumberFormat="1" applyFont="1" applyFill="1" applyBorder="1"/>
    <xf numFmtId="3" fontId="1" fillId="7" borderId="8" xfId="0" applyNumberFormat="1" applyFont="1" applyFill="1" applyBorder="1" applyAlignment="1" applyProtection="1">
      <alignment horizontal="left" vertical="top"/>
      <protection locked="0"/>
    </xf>
    <xf numFmtId="0" fontId="1" fillId="7" borderId="5" xfId="0" applyFont="1" applyFill="1" applyBorder="1" applyAlignment="1" applyProtection="1">
      <alignment horizontal="center"/>
      <protection locked="0"/>
    </xf>
    <xf numFmtId="49" fontId="1" fillId="7" borderId="22" xfId="0" applyNumberFormat="1" applyFont="1" applyFill="1" applyBorder="1" applyAlignment="1" applyProtection="1">
      <alignment horizontal="left" vertical="top"/>
      <protection locked="0"/>
    </xf>
    <xf numFmtId="49" fontId="1" fillId="7" borderId="10" xfId="0" applyNumberFormat="1" applyFont="1" applyFill="1" applyBorder="1" applyAlignment="1" applyProtection="1">
      <alignment horizontal="left" vertical="top"/>
      <protection locked="0"/>
    </xf>
    <xf numFmtId="0" fontId="8" fillId="3" borderId="30" xfId="0" applyFont="1" applyFill="1" applyBorder="1" applyAlignment="1">
      <alignment horizontal="center" vertical="top" wrapText="1"/>
    </xf>
    <xf numFmtId="0" fontId="6" fillId="2" borderId="9" xfId="1" applyFont="1" applyFill="1" applyBorder="1" applyAlignment="1" applyProtection="1">
      <alignment vertical="top" wrapText="1"/>
      <protection locked="0"/>
    </xf>
    <xf numFmtId="0" fontId="19" fillId="0" borderId="0" xfId="0" applyFont="1" applyFill="1"/>
    <xf numFmtId="0" fontId="19" fillId="0" borderId="0" xfId="0" applyFont="1" applyFill="1" applyBorder="1" applyAlignment="1">
      <alignment vertical="center"/>
    </xf>
    <xf numFmtId="0" fontId="1" fillId="2" borderId="18" xfId="0" applyFont="1" applyFill="1" applyBorder="1" applyProtection="1"/>
    <xf numFmtId="0" fontId="4" fillId="3" borderId="17" xfId="0" applyFont="1" applyFill="1" applyBorder="1" applyProtection="1"/>
    <xf numFmtId="0" fontId="4" fillId="3" borderId="8" xfId="0" applyFont="1" applyFill="1" applyBorder="1" applyProtection="1"/>
    <xf numFmtId="0" fontId="1" fillId="0" borderId="17" xfId="0" applyFont="1" applyFill="1" applyBorder="1" applyAlignment="1" applyProtection="1">
      <alignment vertical="top"/>
    </xf>
    <xf numFmtId="0" fontId="0" fillId="7" borderId="8" xfId="0" applyFill="1" applyBorder="1" applyProtection="1">
      <protection locked="0"/>
    </xf>
    <xf numFmtId="0" fontId="1" fillId="0" borderId="17" xfId="0" applyFont="1" applyFill="1" applyBorder="1" applyAlignment="1" applyProtection="1">
      <alignment vertical="top" wrapText="1"/>
    </xf>
    <xf numFmtId="0" fontId="1" fillId="7" borderId="17" xfId="0" applyFont="1" applyFill="1" applyBorder="1" applyAlignment="1" applyProtection="1">
      <alignment vertical="top"/>
      <protection locked="0"/>
    </xf>
    <xf numFmtId="0" fontId="1" fillId="7" borderId="18" xfId="0" applyFont="1" applyFill="1" applyBorder="1" applyAlignment="1" applyProtection="1">
      <alignment vertical="top"/>
      <protection locked="0"/>
    </xf>
    <xf numFmtId="0" fontId="0" fillId="7" borderId="10" xfId="0" applyFill="1" applyBorder="1" applyProtection="1">
      <protection locked="0"/>
    </xf>
    <xf numFmtId="0" fontId="1" fillId="3" borderId="10" xfId="0" applyFont="1" applyFill="1" applyBorder="1"/>
    <xf numFmtId="0" fontId="4" fillId="3" borderId="29" xfId="0" applyFont="1" applyFill="1" applyBorder="1"/>
    <xf numFmtId="0" fontId="6" fillId="3" borderId="11" xfId="1" applyFont="1" applyFill="1" applyBorder="1" applyAlignment="1"/>
    <xf numFmtId="0" fontId="6" fillId="3" borderId="7" xfId="1" applyFont="1" applyFill="1" applyBorder="1" applyProtection="1">
      <protection locked="0"/>
    </xf>
    <xf numFmtId="0" fontId="6" fillId="3" borderId="7" xfId="1" applyFont="1" applyFill="1" applyBorder="1" applyAlignment="1" applyProtection="1">
      <protection locked="0"/>
    </xf>
    <xf numFmtId="0" fontId="6" fillId="3" borderId="24" xfId="1" applyFont="1" applyFill="1" applyBorder="1" applyProtection="1">
      <protection locked="0"/>
    </xf>
    <xf numFmtId="0" fontId="1" fillId="5" borderId="40" xfId="0" applyFont="1" applyFill="1" applyBorder="1" applyAlignment="1"/>
    <xf numFmtId="0" fontId="1" fillId="7" borderId="31" xfId="0" applyFont="1" applyFill="1" applyBorder="1" applyAlignment="1" applyProtection="1">
      <alignment wrapText="1"/>
      <protection locked="0"/>
    </xf>
    <xf numFmtId="0" fontId="1" fillId="7" borderId="17" xfId="0" applyFont="1" applyFill="1" applyBorder="1" applyAlignment="1" applyProtection="1">
      <alignment wrapText="1"/>
      <protection locked="0"/>
    </xf>
    <xf numFmtId="0" fontId="1" fillId="7" borderId="18" xfId="0" applyFont="1" applyFill="1" applyBorder="1" applyAlignment="1" applyProtection="1">
      <alignment wrapText="1"/>
      <protection locked="0"/>
    </xf>
    <xf numFmtId="0" fontId="1" fillId="7" borderId="21" xfId="0" applyFont="1" applyFill="1" applyBorder="1" applyAlignment="1" applyProtection="1">
      <alignment wrapText="1"/>
      <protection locked="0"/>
    </xf>
    <xf numFmtId="0" fontId="1" fillId="7" borderId="28" xfId="0" applyFont="1" applyFill="1" applyBorder="1" applyAlignment="1" applyProtection="1">
      <alignment wrapText="1"/>
      <protection locked="0"/>
    </xf>
    <xf numFmtId="0" fontId="1" fillId="7" borderId="14" xfId="0" applyFont="1" applyFill="1" applyBorder="1" applyAlignment="1" applyProtection="1">
      <alignment horizontal="left" wrapText="1"/>
      <protection locked="0"/>
    </xf>
    <xf numFmtId="0" fontId="4" fillId="3" borderId="20" xfId="0" applyFont="1" applyFill="1" applyBorder="1" applyAlignment="1">
      <alignment vertical="top" wrapText="1"/>
    </xf>
    <xf numFmtId="9" fontId="12" fillId="0" borderId="8" xfId="0" applyNumberFormat="1" applyFont="1" applyFill="1" applyBorder="1"/>
    <xf numFmtId="9" fontId="20" fillId="0" borderId="42" xfId="0" applyNumberFormat="1" applyFont="1" applyFill="1" applyBorder="1"/>
    <xf numFmtId="9" fontId="18" fillId="0" borderId="0" xfId="0" applyNumberFormat="1" applyFont="1" applyFill="1" applyBorder="1" applyProtection="1">
      <protection locked="0"/>
    </xf>
    <xf numFmtId="0" fontId="0" fillId="0" borderId="47" xfId="0" applyBorder="1"/>
    <xf numFmtId="0" fontId="1" fillId="0" borderId="47" xfId="0" applyFont="1" applyBorder="1" applyAlignment="1">
      <alignment horizontal="center"/>
    </xf>
    <xf numFmtId="0" fontId="1" fillId="0" borderId="43" xfId="0" applyFont="1" applyBorder="1" applyAlignment="1">
      <alignment horizontal="center"/>
    </xf>
    <xf numFmtId="0" fontId="4" fillId="3" borderId="50" xfId="0" applyFont="1" applyFill="1" applyBorder="1"/>
    <xf numFmtId="0" fontId="4" fillId="3" borderId="53" xfId="0" applyFont="1" applyFill="1" applyBorder="1"/>
    <xf numFmtId="41" fontId="12" fillId="0" borderId="54" xfId="0" applyNumberFormat="1" applyFont="1" applyFill="1" applyBorder="1"/>
    <xf numFmtId="41" fontId="20" fillId="0" borderId="55" xfId="0" applyNumberFormat="1" applyFont="1" applyFill="1" applyBorder="1"/>
    <xf numFmtId="0" fontId="4" fillId="3" borderId="56" xfId="0" applyFont="1" applyFill="1" applyBorder="1"/>
    <xf numFmtId="0" fontId="0" fillId="3" borderId="53" xfId="0" applyFill="1" applyBorder="1"/>
    <xf numFmtId="0" fontId="1" fillId="0" borderId="54" xfId="0" applyFont="1" applyFill="1" applyBorder="1"/>
    <xf numFmtId="0" fontId="1" fillId="0" borderId="55" xfId="0" applyFont="1" applyFill="1" applyBorder="1"/>
    <xf numFmtId="0" fontId="4" fillId="5" borderId="41" xfId="0" applyFont="1" applyFill="1" applyBorder="1"/>
    <xf numFmtId="43" fontId="1" fillId="0" borderId="4" xfId="0" applyNumberFormat="1" applyFont="1" applyFill="1" applyBorder="1"/>
    <xf numFmtId="43" fontId="1" fillId="0" borderId="57" xfId="0" applyNumberFormat="1" applyFont="1" applyFill="1" applyBorder="1"/>
    <xf numFmtId="43" fontId="20" fillId="0" borderId="58" xfId="0" applyNumberFormat="1" applyFont="1" applyFill="1" applyBorder="1"/>
    <xf numFmtId="0" fontId="23" fillId="0" borderId="0" xfId="0" applyFont="1" applyAlignment="1">
      <alignment horizontal="left" vertical="top"/>
    </xf>
    <xf numFmtId="0" fontId="1" fillId="7" borderId="31" xfId="0" applyFont="1" applyFill="1" applyBorder="1" applyAlignment="1" applyProtection="1">
      <alignment horizontal="left" vertical="top" wrapText="1"/>
      <protection locked="0"/>
    </xf>
    <xf numFmtId="0" fontId="1" fillId="7" borderId="1" xfId="0" applyFont="1" applyFill="1" applyBorder="1" applyAlignment="1" applyProtection="1">
      <alignment horizontal="left" vertical="top"/>
      <protection locked="0"/>
    </xf>
    <xf numFmtId="0" fontId="1" fillId="7" borderId="17" xfId="0" applyFont="1" applyFill="1" applyBorder="1" applyAlignment="1" applyProtection="1">
      <alignment horizontal="left" vertical="top" wrapText="1"/>
      <protection locked="0"/>
    </xf>
    <xf numFmtId="0" fontId="1" fillId="7" borderId="18" xfId="0" applyFont="1" applyFill="1" applyBorder="1" applyAlignment="1" applyProtection="1">
      <alignment horizontal="left" vertical="top" wrapText="1"/>
      <protection locked="0"/>
    </xf>
    <xf numFmtId="0" fontId="1" fillId="7" borderId="27" xfId="0" applyFont="1" applyFill="1" applyBorder="1" applyAlignment="1" applyProtection="1">
      <alignment horizontal="left" vertical="top"/>
      <protection locked="0"/>
    </xf>
    <xf numFmtId="14" fontId="1" fillId="7" borderId="6" xfId="0" applyNumberFormat="1" applyFont="1" applyFill="1" applyBorder="1" applyAlignment="1" applyProtection="1">
      <alignment vertical="top"/>
      <protection locked="0"/>
    </xf>
    <xf numFmtId="0" fontId="1" fillId="7" borderId="6" xfId="0" applyFont="1" applyFill="1" applyBorder="1" applyAlignment="1" applyProtection="1">
      <alignment vertical="top"/>
      <protection locked="0"/>
    </xf>
    <xf numFmtId="41" fontId="1" fillId="7" borderId="6" xfId="0" applyNumberFormat="1" applyFont="1" applyFill="1" applyBorder="1" applyAlignment="1" applyProtection="1">
      <alignment vertical="top"/>
      <protection locked="0"/>
    </xf>
    <xf numFmtId="41" fontId="1" fillId="0" borderId="6" xfId="0" applyNumberFormat="1" applyFont="1" applyFill="1" applyBorder="1" applyAlignment="1">
      <alignment vertical="top"/>
    </xf>
    <xf numFmtId="41" fontId="1" fillId="0" borderId="14" xfId="0" applyNumberFormat="1" applyFont="1" applyFill="1" applyBorder="1" applyAlignment="1">
      <alignment vertical="top"/>
    </xf>
    <xf numFmtId="0" fontId="1" fillId="0" borderId="16" xfId="0" applyFont="1" applyBorder="1" applyAlignment="1">
      <alignment vertical="top"/>
    </xf>
    <xf numFmtId="14" fontId="1" fillId="7" borderId="1" xfId="0" applyNumberFormat="1" applyFont="1" applyFill="1" applyBorder="1" applyAlignment="1" applyProtection="1">
      <alignment horizontal="right" vertical="top"/>
      <protection locked="0"/>
    </xf>
    <xf numFmtId="0" fontId="1" fillId="7" borderId="1" xfId="0" applyFont="1" applyFill="1" applyBorder="1" applyAlignment="1" applyProtection="1">
      <alignment horizontal="right" vertical="top"/>
      <protection locked="0"/>
    </xf>
    <xf numFmtId="41" fontId="1" fillId="7" borderId="1" xfId="0" applyNumberFormat="1" applyFont="1" applyFill="1" applyBorder="1" applyAlignment="1" applyProtection="1">
      <alignment horizontal="right" vertical="top"/>
      <protection locked="0"/>
    </xf>
    <xf numFmtId="41" fontId="1" fillId="0" borderId="1" xfId="0" applyNumberFormat="1" applyFont="1" applyFill="1" applyBorder="1" applyAlignment="1">
      <alignment horizontal="right" vertical="top"/>
    </xf>
    <xf numFmtId="41" fontId="1" fillId="0" borderId="8" xfId="0" applyNumberFormat="1" applyFont="1" applyFill="1" applyBorder="1" applyAlignment="1">
      <alignment horizontal="right" vertical="top"/>
    </xf>
    <xf numFmtId="0" fontId="1" fillId="7" borderId="27" xfId="0" applyFont="1" applyFill="1" applyBorder="1" applyAlignment="1" applyProtection="1">
      <alignment horizontal="right" vertical="top"/>
      <protection locked="0"/>
    </xf>
    <xf numFmtId="41" fontId="1" fillId="7" borderId="27" xfId="0" applyNumberFormat="1" applyFont="1" applyFill="1" applyBorder="1" applyAlignment="1" applyProtection="1">
      <alignment horizontal="right" vertical="top"/>
      <protection locked="0"/>
    </xf>
    <xf numFmtId="41" fontId="1" fillId="0" borderId="27" xfId="0" applyNumberFormat="1" applyFont="1" applyFill="1" applyBorder="1" applyAlignment="1">
      <alignment horizontal="right" vertical="top"/>
    </xf>
    <xf numFmtId="41" fontId="1" fillId="0" borderId="10" xfId="0" applyNumberFormat="1" applyFont="1" applyFill="1" applyBorder="1" applyAlignment="1">
      <alignment horizontal="right" vertical="top"/>
    </xf>
    <xf numFmtId="0" fontId="4" fillId="3" borderId="2" xfId="0" applyFont="1" applyFill="1" applyBorder="1" applyAlignment="1">
      <alignment horizontal="center" vertical="top" wrapText="1"/>
    </xf>
    <xf numFmtId="41" fontId="1" fillId="7" borderId="2" xfId="0" applyNumberFormat="1" applyFont="1" applyFill="1" applyBorder="1" applyProtection="1">
      <protection locked="0"/>
    </xf>
    <xf numFmtId="0" fontId="1" fillId="0" borderId="16" xfId="0" applyFont="1" applyFill="1" applyBorder="1"/>
    <xf numFmtId="0" fontId="2" fillId="4" borderId="1" xfId="0" applyFont="1" applyFill="1" applyBorder="1" applyAlignment="1">
      <alignment horizontal="center" vertical="center"/>
    </xf>
    <xf numFmtId="0" fontId="0" fillId="0" borderId="47" xfId="0" applyFill="1" applyBorder="1"/>
    <xf numFmtId="0" fontId="2" fillId="0" borderId="47" xfId="0" applyFont="1" applyFill="1" applyBorder="1" applyAlignment="1">
      <alignment horizontal="center" vertical="center"/>
    </xf>
    <xf numFmtId="0" fontId="1" fillId="7" borderId="27" xfId="0" applyFont="1" applyFill="1" applyBorder="1" applyAlignment="1" applyProtection="1">
      <alignment vertical="top"/>
      <protection locked="0"/>
    </xf>
    <xf numFmtId="0" fontId="1" fillId="2" borderId="8" xfId="0" applyFont="1" applyFill="1" applyBorder="1" applyAlignment="1" applyProtection="1">
      <alignment horizontal="left" vertical="top"/>
      <protection locked="0"/>
    </xf>
    <xf numFmtId="0" fontId="1" fillId="2" borderId="22" xfId="0" applyFont="1" applyFill="1" applyBorder="1" applyAlignment="1" applyProtection="1">
      <alignment horizontal="left" vertical="top"/>
      <protection locked="0"/>
    </xf>
    <xf numFmtId="0" fontId="0" fillId="3" borderId="59" xfId="0" applyFill="1" applyBorder="1"/>
    <xf numFmtId="0" fontId="4" fillId="3" borderId="43" xfId="0" applyFont="1" applyFill="1" applyBorder="1"/>
    <xf numFmtId="0" fontId="4" fillId="3" borderId="59" xfId="0" applyFont="1" applyFill="1" applyBorder="1"/>
    <xf numFmtId="0" fontId="4" fillId="7" borderId="6" xfId="0" applyFont="1" applyFill="1" applyBorder="1" applyProtection="1">
      <protection locked="0"/>
    </xf>
    <xf numFmtId="0" fontId="1" fillId="0" borderId="60" xfId="0" applyFont="1" applyFill="1" applyBorder="1"/>
    <xf numFmtId="0" fontId="4" fillId="5" borderId="37" xfId="0" applyFont="1" applyFill="1" applyBorder="1"/>
    <xf numFmtId="43" fontId="20" fillId="0" borderId="44" xfId="0" applyNumberFormat="1" applyFont="1" applyFill="1" applyBorder="1"/>
    <xf numFmtId="0" fontId="4" fillId="3" borderId="6" xfId="0" applyFont="1" applyFill="1" applyBorder="1" applyProtection="1"/>
    <xf numFmtId="0" fontId="0" fillId="3" borderId="59" xfId="0" applyFill="1" applyBorder="1" applyProtection="1"/>
    <xf numFmtId="0" fontId="4" fillId="3" borderId="43" xfId="0" applyFont="1" applyFill="1" applyBorder="1" applyProtection="1"/>
    <xf numFmtId="0" fontId="4" fillId="3" borderId="59" xfId="0" applyFont="1" applyFill="1" applyBorder="1" applyProtection="1"/>
    <xf numFmtId="0" fontId="24" fillId="0" borderId="0" xfId="0" applyFont="1"/>
    <xf numFmtId="0" fontId="3" fillId="6" borderId="1" xfId="0" applyFont="1" applyFill="1" applyBorder="1"/>
    <xf numFmtId="0" fontId="1" fillId="2" borderId="1" xfId="0" applyFont="1" applyFill="1" applyBorder="1"/>
    <xf numFmtId="0" fontId="0" fillId="0" borderId="5" xfId="0" applyBorder="1"/>
    <xf numFmtId="0" fontId="14" fillId="7" borderId="19" xfId="0" applyFont="1" applyFill="1" applyBorder="1" applyAlignment="1" applyProtection="1">
      <protection locked="0"/>
    </xf>
    <xf numFmtId="0" fontId="14" fillId="7" borderId="25" xfId="0" applyFont="1" applyFill="1" applyBorder="1" applyAlignment="1" applyProtection="1">
      <protection locked="0"/>
    </xf>
    <xf numFmtId="0" fontId="14" fillId="7" borderId="20" xfId="0" applyFont="1" applyFill="1" applyBorder="1" applyAlignment="1" applyProtection="1">
      <protection locked="0"/>
    </xf>
    <xf numFmtId="0" fontId="4" fillId="5" borderId="19" xfId="0" applyFont="1" applyFill="1" applyBorder="1" applyAlignment="1"/>
    <xf numFmtId="0" fontId="4" fillId="5" borderId="25" xfId="0" applyFont="1" applyFill="1" applyBorder="1" applyAlignment="1"/>
    <xf numFmtId="0" fontId="4" fillId="5" borderId="20" xfId="0" applyFont="1" applyFill="1" applyBorder="1" applyAlignment="1"/>
    <xf numFmtId="0" fontId="14" fillId="3" borderId="19" xfId="0" applyFont="1" applyFill="1" applyBorder="1" applyAlignment="1"/>
    <xf numFmtId="0" fontId="14" fillId="3" borderId="25" xfId="0" applyFont="1" applyFill="1" applyBorder="1" applyAlignment="1"/>
    <xf numFmtId="0" fontId="14" fillId="3" borderId="20" xfId="0" applyFont="1" applyFill="1" applyBorder="1" applyAlignment="1"/>
    <xf numFmtId="0" fontId="1" fillId="0" borderId="0" xfId="0" applyFont="1" applyBorder="1" applyAlignment="1">
      <alignment horizontal="center"/>
    </xf>
    <xf numFmtId="0" fontId="0" fillId="0" borderId="7" xfId="0" applyBorder="1"/>
    <xf numFmtId="0" fontId="0" fillId="0" borderId="11" xfId="0" applyBorder="1"/>
    <xf numFmtId="43" fontId="12" fillId="7" borderId="1" xfId="0" applyNumberFormat="1" applyFont="1" applyFill="1" applyBorder="1" applyProtection="1">
      <protection locked="0"/>
    </xf>
    <xf numFmtId="43" fontId="12" fillId="7" borderId="2" xfId="0" applyNumberFormat="1" applyFont="1" applyFill="1" applyBorder="1" applyProtection="1">
      <protection locked="0"/>
    </xf>
    <xf numFmtId="43" fontId="12" fillId="7" borderId="5" xfId="0" applyNumberFormat="1" applyFont="1" applyFill="1" applyBorder="1" applyProtection="1">
      <protection locked="0"/>
    </xf>
    <xf numFmtId="43" fontId="12" fillId="7" borderId="61" xfId="0" applyNumberFormat="1" applyFont="1" applyFill="1" applyBorder="1" applyProtection="1">
      <protection locked="0"/>
    </xf>
    <xf numFmtId="43" fontId="20" fillId="0" borderId="32" xfId="0" applyNumberFormat="1" applyFont="1" applyFill="1" applyBorder="1"/>
    <xf numFmtId="43" fontId="20" fillId="0" borderId="52" xfId="0" applyNumberFormat="1" applyFont="1" applyFill="1" applyBorder="1"/>
    <xf numFmtId="43" fontId="20" fillId="0" borderId="44" xfId="0" applyNumberFormat="1" applyFont="1" applyFill="1" applyBorder="1" applyProtection="1"/>
    <xf numFmtId="43" fontId="12" fillId="0" borderId="1" xfId="0" applyNumberFormat="1" applyFont="1" applyFill="1" applyBorder="1" applyProtection="1"/>
    <xf numFmtId="43" fontId="12" fillId="0" borderId="2" xfId="0" applyNumberFormat="1" applyFont="1" applyFill="1" applyBorder="1" applyProtection="1"/>
    <xf numFmtId="43" fontId="12" fillId="0" borderId="5" xfId="0" applyNumberFormat="1" applyFont="1" applyFill="1" applyBorder="1" applyProtection="1"/>
    <xf numFmtId="43" fontId="12" fillId="0" borderId="61" xfId="0" applyNumberFormat="1" applyFont="1" applyFill="1" applyBorder="1" applyProtection="1"/>
    <xf numFmtId="0" fontId="4" fillId="0" borderId="6" xfId="0" applyFont="1" applyFill="1" applyBorder="1" applyProtection="1"/>
    <xf numFmtId="43" fontId="12" fillId="0" borderId="54" xfId="0" applyNumberFormat="1" applyFont="1" applyFill="1" applyBorder="1"/>
    <xf numFmtId="43" fontId="20" fillId="0" borderId="34" xfId="0" applyNumberFormat="1" applyFont="1" applyFill="1" applyBorder="1" applyProtection="1"/>
    <xf numFmtId="43" fontId="20" fillId="0" borderId="35" xfId="0" applyNumberFormat="1" applyFont="1" applyFill="1" applyBorder="1" applyProtection="1"/>
    <xf numFmtId="43" fontId="20" fillId="0" borderId="55" xfId="0" applyNumberFormat="1" applyFont="1" applyFill="1" applyBorder="1"/>
    <xf numFmtId="43" fontId="20" fillId="0" borderId="34" xfId="0" applyNumberFormat="1" applyFont="1" applyFill="1" applyBorder="1"/>
    <xf numFmtId="43" fontId="20" fillId="0" borderId="35" xfId="0" applyNumberFormat="1" applyFont="1" applyFill="1" applyBorder="1"/>
    <xf numFmtId="43" fontId="12" fillId="0" borderId="1" xfId="0" applyNumberFormat="1" applyFont="1" applyFill="1" applyBorder="1" applyProtection="1">
      <protection locked="0"/>
    </xf>
    <xf numFmtId="43" fontId="12" fillId="0" borderId="2" xfId="0" applyNumberFormat="1" applyFont="1" applyFill="1" applyBorder="1" applyProtection="1">
      <protection locked="0"/>
    </xf>
    <xf numFmtId="43" fontId="12" fillId="0" borderId="5" xfId="0" applyNumberFormat="1" applyFont="1" applyFill="1" applyBorder="1" applyProtection="1">
      <protection locked="0"/>
    </xf>
    <xf numFmtId="43" fontId="12" fillId="0" borderId="61" xfId="0" applyNumberFormat="1" applyFont="1" applyFill="1" applyBorder="1" applyProtection="1">
      <protection locked="0"/>
    </xf>
    <xf numFmtId="0" fontId="14" fillId="3" borderId="25" xfId="0" applyFont="1" applyFill="1" applyBorder="1" applyAlignment="1" applyProtection="1">
      <protection locked="0"/>
    </xf>
    <xf numFmtId="0" fontId="14" fillId="3" borderId="20" xfId="0" applyFont="1" applyFill="1" applyBorder="1" applyAlignment="1" applyProtection="1">
      <protection locked="0"/>
    </xf>
    <xf numFmtId="0" fontId="14" fillId="3" borderId="19" xfId="0" applyFont="1" applyFill="1" applyBorder="1" applyAlignment="1" applyProtection="1"/>
    <xf numFmtId="0" fontId="24" fillId="0" borderId="0" xfId="0" applyFont="1" applyFill="1" applyBorder="1"/>
    <xf numFmtId="43" fontId="20" fillId="0" borderId="0" xfId="0" applyNumberFormat="1" applyFont="1" applyFill="1" applyBorder="1"/>
    <xf numFmtId="0" fontId="0" fillId="0" borderId="0" xfId="0" applyFill="1" applyBorder="1"/>
    <xf numFmtId="0" fontId="0" fillId="3" borderId="53" xfId="0" applyFill="1" applyBorder="1" applyProtection="1"/>
    <xf numFmtId="0" fontId="4" fillId="3" borderId="56" xfId="0" applyFont="1" applyFill="1" applyBorder="1" applyProtection="1"/>
    <xf numFmtId="0" fontId="4" fillId="3" borderId="29" xfId="0" applyFont="1" applyFill="1" applyBorder="1" applyProtection="1"/>
    <xf numFmtId="0" fontId="4" fillId="3" borderId="50" xfId="0" applyFont="1" applyFill="1" applyBorder="1" applyProtection="1"/>
    <xf numFmtId="0" fontId="4" fillId="3" borderId="53" xfId="0" applyFont="1" applyFill="1" applyBorder="1" applyProtection="1"/>
    <xf numFmtId="43" fontId="20" fillId="0" borderId="1" xfId="0" applyNumberFormat="1" applyFont="1" applyFill="1" applyBorder="1" applyProtection="1"/>
    <xf numFmtId="0" fontId="1" fillId="0" borderId="54" xfId="0" applyFont="1" applyFill="1" applyBorder="1" applyProtection="1"/>
    <xf numFmtId="43" fontId="1" fillId="0" borderId="4" xfId="0" applyNumberFormat="1" applyFont="1" applyFill="1" applyBorder="1" applyProtection="1"/>
    <xf numFmtId="41" fontId="12" fillId="0" borderId="54" xfId="0" applyNumberFormat="1" applyFont="1" applyFill="1" applyBorder="1" applyProtection="1"/>
    <xf numFmtId="0" fontId="1" fillId="0" borderId="55" xfId="0" applyFont="1" applyFill="1" applyBorder="1" applyProtection="1"/>
    <xf numFmtId="43" fontId="1" fillId="0" borderId="57" xfId="0" applyNumberFormat="1" applyFont="1" applyFill="1" applyBorder="1" applyProtection="1"/>
    <xf numFmtId="43" fontId="12" fillId="0" borderId="27" xfId="0" applyNumberFormat="1" applyFont="1" applyFill="1" applyBorder="1" applyProtection="1"/>
    <xf numFmtId="43" fontId="12" fillId="0" borderId="51" xfId="0" applyNumberFormat="1" applyFont="1" applyFill="1" applyBorder="1" applyProtection="1"/>
    <xf numFmtId="0" fontId="4" fillId="5" borderId="41" xfId="0" applyFont="1" applyFill="1" applyBorder="1" applyProtection="1"/>
    <xf numFmtId="43" fontId="20" fillId="0" borderId="58" xfId="0" applyNumberFormat="1" applyFont="1" applyFill="1" applyBorder="1" applyProtection="1"/>
    <xf numFmtId="43" fontId="20" fillId="0" borderId="32" xfId="0" applyNumberFormat="1" applyFont="1" applyFill="1" applyBorder="1" applyProtection="1"/>
    <xf numFmtId="43" fontId="20" fillId="0" borderId="52" xfId="0" applyNumberFormat="1" applyFont="1" applyFill="1" applyBorder="1" applyProtection="1"/>
    <xf numFmtId="41" fontId="20" fillId="0" borderId="55" xfId="0" applyNumberFormat="1" applyFont="1" applyFill="1" applyBorder="1" applyProtection="1"/>
    <xf numFmtId="0" fontId="1" fillId="2" borderId="1" xfId="0" applyFont="1" applyFill="1" applyBorder="1" applyProtection="1"/>
    <xf numFmtId="15" fontId="1" fillId="2" borderId="8" xfId="0" applyNumberFormat="1" applyFont="1" applyFill="1" applyBorder="1" applyAlignment="1" applyProtection="1">
      <alignment horizontal="left" vertical="top"/>
      <protection locked="0"/>
    </xf>
    <xf numFmtId="15" fontId="1" fillId="2" borderId="22" xfId="0" applyNumberFormat="1" applyFont="1" applyFill="1" applyBorder="1" applyAlignment="1" applyProtection="1">
      <alignment horizontal="left" vertical="top"/>
      <protection locked="0"/>
    </xf>
    <xf numFmtId="0" fontId="4" fillId="5" borderId="38" xfId="0" applyFont="1" applyFill="1" applyBorder="1" applyAlignment="1">
      <alignment horizontal="left"/>
    </xf>
    <xf numFmtId="0" fontId="4" fillId="5" borderId="40" xfId="0" applyFont="1" applyFill="1" applyBorder="1" applyAlignment="1">
      <alignment horizontal="left"/>
    </xf>
    <xf numFmtId="0" fontId="1" fillId="0" borderId="7" xfId="0" applyFont="1" applyBorder="1" applyAlignment="1">
      <alignment horizontal="left" wrapText="1"/>
    </xf>
    <xf numFmtId="0" fontId="1" fillId="0" borderId="11" xfId="0" applyFont="1" applyBorder="1" applyAlignment="1">
      <alignment horizontal="left" wrapText="1"/>
    </xf>
    <xf numFmtId="0" fontId="4" fillId="5" borderId="19" xfId="0" applyFont="1" applyFill="1" applyBorder="1" applyAlignment="1">
      <alignment horizontal="left"/>
    </xf>
    <xf numFmtId="0" fontId="4" fillId="5" borderId="25" xfId="0" applyFont="1" applyFill="1" applyBorder="1" applyAlignment="1">
      <alignment horizontal="left"/>
    </xf>
    <xf numFmtId="0" fontId="4" fillId="5" borderId="20" xfId="0" applyFont="1" applyFill="1" applyBorder="1" applyAlignment="1">
      <alignment horizontal="left"/>
    </xf>
    <xf numFmtId="0" fontId="9" fillId="7" borderId="1" xfId="0" applyFont="1" applyFill="1" applyBorder="1" applyAlignment="1">
      <alignment horizontal="left"/>
    </xf>
    <xf numFmtId="0" fontId="9" fillId="7" borderId="8" xfId="0" applyFont="1" applyFill="1" applyBorder="1" applyAlignment="1">
      <alignment horizontal="left"/>
    </xf>
    <xf numFmtId="0" fontId="9" fillId="7" borderId="1" xfId="0" applyFont="1" applyFill="1" applyBorder="1" applyAlignment="1">
      <alignment horizontal="center"/>
    </xf>
    <xf numFmtId="0" fontId="9" fillId="7" borderId="8" xfId="0" applyFont="1" applyFill="1" applyBorder="1" applyAlignment="1">
      <alignment horizontal="center"/>
    </xf>
    <xf numFmtId="0" fontId="9" fillId="7" borderId="27" xfId="0" applyFont="1" applyFill="1" applyBorder="1" applyAlignment="1">
      <alignment horizontal="center"/>
    </xf>
    <xf numFmtId="0" fontId="9" fillId="7" borderId="10" xfId="0" applyFont="1" applyFill="1" applyBorder="1" applyAlignment="1">
      <alignment horizontal="center"/>
    </xf>
    <xf numFmtId="0" fontId="15" fillId="0" borderId="0" xfId="0" applyFont="1" applyBorder="1" applyAlignment="1">
      <alignment horizontal="center" vertical="center" wrapText="1"/>
    </xf>
    <xf numFmtId="0" fontId="4" fillId="5" borderId="61" xfId="0" applyFont="1" applyFill="1" applyBorder="1" applyAlignment="1">
      <alignment horizontal="left"/>
    </xf>
    <xf numFmtId="0" fontId="4" fillId="5" borderId="62" xfId="0" applyFont="1" applyFill="1" applyBorder="1" applyAlignment="1">
      <alignment horizontal="left"/>
    </xf>
    <xf numFmtId="0" fontId="4" fillId="5" borderId="46" xfId="0" applyFont="1" applyFill="1" applyBorder="1" applyAlignment="1">
      <alignment horizontal="left"/>
    </xf>
    <xf numFmtId="0" fontId="9" fillId="0" borderId="63" xfId="0" applyFont="1" applyBorder="1" applyAlignment="1">
      <alignment horizontal="left" vertical="top"/>
    </xf>
    <xf numFmtId="0" fontId="9" fillId="0" borderId="0" xfId="0" applyFont="1" applyBorder="1" applyAlignment="1">
      <alignment horizontal="left" vertical="top"/>
    </xf>
    <xf numFmtId="0" fontId="9" fillId="0" borderId="47" xfId="0" applyFont="1" applyBorder="1" applyAlignment="1">
      <alignment horizontal="left" vertical="top"/>
    </xf>
    <xf numFmtId="0" fontId="9" fillId="0" borderId="63" xfId="0" applyFont="1" applyBorder="1" applyAlignment="1">
      <alignment horizontal="left" vertical="top" wrapText="1"/>
    </xf>
    <xf numFmtId="0" fontId="9" fillId="0" borderId="0" xfId="0" applyFont="1" applyBorder="1" applyAlignment="1">
      <alignment horizontal="left" vertical="top" wrapText="1"/>
    </xf>
    <xf numFmtId="0" fontId="9" fillId="0" borderId="47" xfId="0" applyFont="1" applyBorder="1" applyAlignment="1">
      <alignment horizontal="left" vertical="top" wrapText="1"/>
    </xf>
    <xf numFmtId="0" fontId="9" fillId="0" borderId="64" xfId="0" applyFont="1" applyBorder="1" applyAlignment="1">
      <alignment horizontal="left" vertical="top" wrapText="1"/>
    </xf>
    <xf numFmtId="0" fontId="9" fillId="0" borderId="65" xfId="0" applyFont="1" applyBorder="1" applyAlignment="1">
      <alignment horizontal="left" vertical="top" wrapText="1"/>
    </xf>
    <xf numFmtId="0" fontId="9" fillId="0" borderId="43" xfId="0" applyFont="1" applyBorder="1" applyAlignment="1">
      <alignment horizontal="left" vertical="top" wrapText="1"/>
    </xf>
    <xf numFmtId="0" fontId="4" fillId="5" borderId="19" xfId="0" applyFont="1" applyFill="1" applyBorder="1" applyAlignment="1" applyProtection="1">
      <alignment horizontal="left"/>
    </xf>
    <xf numFmtId="0" fontId="4" fillId="5" borderId="25" xfId="0" applyFont="1" applyFill="1" applyBorder="1" applyAlignment="1" applyProtection="1">
      <alignment horizontal="left"/>
    </xf>
    <xf numFmtId="0" fontId="4" fillId="5" borderId="20" xfId="0" applyFont="1" applyFill="1" applyBorder="1" applyAlignment="1" applyProtection="1">
      <alignment horizontal="left"/>
    </xf>
    <xf numFmtId="0" fontId="14" fillId="3" borderId="19" xfId="0" applyFont="1" applyFill="1" applyBorder="1" applyAlignment="1" applyProtection="1">
      <alignment horizontal="left"/>
    </xf>
    <xf numFmtId="0" fontId="14" fillId="3" borderId="25" xfId="0" applyFont="1" applyFill="1" applyBorder="1" applyAlignment="1" applyProtection="1">
      <alignment horizontal="left"/>
    </xf>
    <xf numFmtId="0" fontId="14" fillId="3" borderId="20" xfId="0" applyFont="1" applyFill="1" applyBorder="1" applyAlignment="1" applyProtection="1">
      <alignment horizontal="left"/>
    </xf>
    <xf numFmtId="0" fontId="1" fillId="2" borderId="22" xfId="0" applyFont="1" applyFill="1" applyBorder="1" applyAlignment="1">
      <alignment horizontal="left" vertical="center"/>
    </xf>
    <xf numFmtId="0" fontId="1" fillId="2" borderId="42" xfId="0" applyFont="1" applyFill="1" applyBorder="1" applyAlignment="1">
      <alignment horizontal="left" vertical="center"/>
    </xf>
    <xf numFmtId="0" fontId="1" fillId="2" borderId="14" xfId="0" applyFont="1" applyFill="1" applyBorder="1" applyAlignment="1">
      <alignment horizontal="left" vertical="center"/>
    </xf>
    <xf numFmtId="0" fontId="4" fillId="5" borderId="19" xfId="0" applyFont="1" applyFill="1" applyBorder="1" applyAlignment="1">
      <alignment horizontal="left" vertical="top" wrapText="1"/>
    </xf>
    <xf numFmtId="0" fontId="4" fillId="5" borderId="25" xfId="0" applyFont="1" applyFill="1" applyBorder="1" applyAlignment="1">
      <alignment horizontal="left" vertical="top" wrapText="1"/>
    </xf>
    <xf numFmtId="0" fontId="1" fillId="2" borderId="7" xfId="0" applyFont="1" applyFill="1" applyBorder="1" applyAlignment="1">
      <alignment horizontal="left"/>
    </xf>
    <xf numFmtId="0" fontId="1" fillId="2" borderId="0" xfId="0" applyFont="1" applyFill="1" applyBorder="1" applyAlignment="1">
      <alignment horizontal="left"/>
    </xf>
    <xf numFmtId="0" fontId="1" fillId="2" borderId="9" xfId="0" applyFont="1" applyFill="1" applyBorder="1" applyAlignment="1">
      <alignment horizontal="left"/>
    </xf>
    <xf numFmtId="0" fontId="1" fillId="2" borderId="26" xfId="0" applyFont="1" applyFill="1" applyBorder="1" applyAlignment="1">
      <alignment horizontal="left"/>
    </xf>
    <xf numFmtId="0" fontId="4" fillId="5" borderId="28" xfId="0" applyFont="1" applyFill="1" applyBorder="1" applyAlignment="1">
      <alignment horizontal="left"/>
    </xf>
    <xf numFmtId="0" fontId="4" fillId="5" borderId="29" xfId="0" applyFont="1" applyFill="1" applyBorder="1" applyAlignment="1">
      <alignment horizontal="left"/>
    </xf>
    <xf numFmtId="0" fontId="4" fillId="5" borderId="50" xfId="0" applyFont="1" applyFill="1" applyBorder="1" applyAlignment="1">
      <alignment horizontal="left"/>
    </xf>
    <xf numFmtId="0" fontId="4" fillId="5" borderId="17" xfId="0" applyFont="1" applyFill="1" applyBorder="1" applyAlignment="1">
      <alignment vertical="top" wrapText="1"/>
    </xf>
    <xf numFmtId="0" fontId="4" fillId="5" borderId="1" xfId="0" applyFont="1" applyFill="1" applyBorder="1" applyAlignment="1">
      <alignment vertical="top"/>
    </xf>
    <xf numFmtId="0" fontId="4" fillId="5" borderId="2" xfId="0" applyFont="1" applyFill="1" applyBorder="1" applyAlignment="1">
      <alignment vertical="top"/>
    </xf>
    <xf numFmtId="0" fontId="4" fillId="5" borderId="20" xfId="0" applyFont="1" applyFill="1" applyBorder="1" applyAlignment="1">
      <alignment horizontal="left" vertical="top" wrapText="1"/>
    </xf>
    <xf numFmtId="0" fontId="1" fillId="3" borderId="29" xfId="0" applyFont="1" applyFill="1" applyBorder="1" applyAlignment="1">
      <alignment horizontal="center"/>
    </xf>
    <xf numFmtId="0" fontId="1" fillId="3" borderId="30" xfId="0" applyFont="1" applyFill="1" applyBorder="1" applyAlignment="1">
      <alignment horizontal="center"/>
    </xf>
    <xf numFmtId="0" fontId="1" fillId="3" borderId="1" xfId="0" applyFont="1" applyFill="1" applyBorder="1" applyAlignment="1">
      <alignment horizontal="center"/>
    </xf>
    <xf numFmtId="0" fontId="1" fillId="3" borderId="8" xfId="0" applyFont="1" applyFill="1" applyBorder="1" applyAlignment="1">
      <alignment horizontal="center"/>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36" xfId="0" applyFont="1" applyFill="1" applyBorder="1" applyAlignment="1">
      <alignment horizontal="center"/>
    </xf>
    <xf numFmtId="0" fontId="1" fillId="7" borderId="1" xfId="0" applyFont="1" applyFill="1" applyBorder="1" applyAlignment="1" applyProtection="1">
      <alignment horizontal="center"/>
      <protection locked="0"/>
    </xf>
    <xf numFmtId="0" fontId="1" fillId="7" borderId="8" xfId="0" applyFont="1" applyFill="1" applyBorder="1" applyAlignment="1" applyProtection="1">
      <alignment horizontal="center"/>
      <protection locked="0"/>
    </xf>
    <xf numFmtId="41" fontId="12" fillId="3" borderId="27" xfId="0" applyNumberFormat="1" applyFont="1" applyFill="1" applyBorder="1" applyAlignment="1">
      <alignment horizontal="center"/>
    </xf>
    <xf numFmtId="41" fontId="12" fillId="3" borderId="10" xfId="0" applyNumberFormat="1" applyFont="1" applyFill="1" applyBorder="1" applyAlignment="1">
      <alignment horizontal="center"/>
    </xf>
    <xf numFmtId="0" fontId="4" fillId="3" borderId="19" xfId="0" applyFont="1" applyFill="1" applyBorder="1" applyAlignment="1">
      <alignment horizontal="left" vertical="top" wrapText="1"/>
    </xf>
    <xf numFmtId="0" fontId="4" fillId="3" borderId="25" xfId="0" applyFont="1" applyFill="1" applyBorder="1" applyAlignment="1">
      <alignment horizontal="left" vertical="top"/>
    </xf>
    <xf numFmtId="0" fontId="4" fillId="3" borderId="20" xfId="0" applyFont="1" applyFill="1" applyBorder="1" applyAlignment="1">
      <alignment horizontal="left" vertical="top"/>
    </xf>
    <xf numFmtId="0" fontId="4" fillId="3" borderId="38" xfId="0" applyFont="1" applyFill="1" applyBorder="1" applyAlignment="1">
      <alignment horizontal="left" vertical="top" wrapText="1"/>
    </xf>
    <xf numFmtId="0" fontId="4" fillId="3" borderId="39" xfId="0" applyFont="1" applyFill="1" applyBorder="1" applyAlignment="1">
      <alignment horizontal="left" vertical="top"/>
    </xf>
    <xf numFmtId="0" fontId="4" fillId="3" borderId="40" xfId="0" applyFont="1" applyFill="1" applyBorder="1" applyAlignment="1">
      <alignment horizontal="left" vertical="top"/>
    </xf>
    <xf numFmtId="0" fontId="4" fillId="3" borderId="38" xfId="0" applyFont="1" applyFill="1" applyBorder="1" applyAlignment="1">
      <alignment horizontal="left"/>
    </xf>
    <xf numFmtId="0" fontId="4" fillId="3" borderId="39" xfId="0" applyFont="1" applyFill="1" applyBorder="1" applyAlignment="1">
      <alignment horizontal="left"/>
    </xf>
    <xf numFmtId="0" fontId="4" fillId="3" borderId="40" xfId="0" applyFont="1" applyFill="1" applyBorder="1" applyAlignment="1">
      <alignment horizontal="left"/>
    </xf>
    <xf numFmtId="0" fontId="4" fillId="3" borderId="9" xfId="0" applyFont="1" applyFill="1" applyBorder="1" applyAlignment="1">
      <alignment horizontal="left" vertical="top" wrapText="1"/>
    </xf>
    <xf numFmtId="0" fontId="4" fillId="3" borderId="26" xfId="0" applyFont="1" applyFill="1" applyBorder="1" applyAlignment="1">
      <alignment horizontal="left" vertical="top" wrapText="1"/>
    </xf>
    <xf numFmtId="0" fontId="4" fillId="3" borderId="23" xfId="0" applyFont="1" applyFill="1" applyBorder="1" applyAlignment="1">
      <alignment horizontal="left" vertical="top" wrapText="1"/>
    </xf>
  </cellXfs>
  <cellStyles count="2">
    <cellStyle name="Hyperlink" xfId="1" builtinId="8"/>
    <cellStyle name="Normal" xfId="0" builtinId="0"/>
  </cellStyles>
  <dxfs count="69">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C00000"/>
      </font>
      <fill>
        <patternFill>
          <bgColor rgb="FFFFC5C5"/>
        </patternFill>
      </fill>
    </dxf>
    <dxf>
      <font>
        <color rgb="FF9C0006"/>
      </font>
      <fill>
        <patternFill>
          <bgColor rgb="FFFFC7CE"/>
        </patternFill>
      </fill>
    </dxf>
    <dxf>
      <font>
        <color rgb="FFC00000"/>
      </font>
      <fill>
        <patternFill>
          <bgColor rgb="FFFFC5C5"/>
        </patternFill>
      </fill>
    </dxf>
    <dxf>
      <font>
        <color rgb="FFC00000"/>
      </font>
      <fill>
        <patternFill>
          <bgColor rgb="FFFFC5C5"/>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border>
        <left/>
        <right/>
        <top style="thin">
          <color auto="1"/>
        </top>
        <bottom/>
        <vertical/>
        <horizontal/>
      </border>
    </dxf>
    <dxf>
      <font>
        <color theme="0"/>
      </font>
      <fill>
        <patternFill>
          <bgColor theme="0"/>
        </patternFill>
      </fill>
      <border>
        <left/>
        <right/>
        <top/>
        <bottom/>
      </border>
    </dxf>
    <dxf>
      <border>
        <bottom style="thin">
          <color auto="1"/>
        </bottom>
        <vertical/>
        <horizontal/>
      </border>
    </dxf>
    <dxf>
      <font>
        <color theme="0"/>
      </font>
      <fill>
        <patternFill patternType="none">
          <bgColor auto="1"/>
        </patternFill>
      </fill>
      <border>
        <left/>
        <right/>
        <top/>
        <bottom/>
      </border>
    </dxf>
    <dxf>
      <font>
        <color theme="0"/>
      </font>
      <fill>
        <patternFill patternType="none">
          <bgColor auto="1"/>
        </patternFill>
      </fill>
      <border>
        <left/>
        <right/>
        <top/>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ill>
        <patternFill>
          <bgColor theme="7" tint="0.79998168889431442"/>
        </patternFill>
      </fill>
    </dxf>
    <dxf>
      <font>
        <b val="0"/>
        <i val="0"/>
        <color theme="1"/>
      </font>
      <fill>
        <patternFill>
          <bgColor theme="0" tint="-4.9989318521683403E-2"/>
        </patternFill>
      </fill>
    </dxf>
    <dxf>
      <font>
        <color theme="1"/>
      </font>
      <fill>
        <patternFill>
          <bgColor theme="0" tint="-4.9989318521683403E-2"/>
        </patternFill>
      </fill>
    </dxf>
    <dxf>
      <fill>
        <patternFill>
          <bgColor theme="7" tint="0.79998168889431442"/>
        </patternFill>
      </fill>
    </dxf>
    <dxf>
      <font>
        <color theme="0"/>
      </font>
      <fill>
        <patternFill>
          <bgColor theme="0"/>
        </patternFill>
      </fill>
      <border>
        <left/>
        <right/>
        <top/>
        <bottom/>
        <vertical/>
        <horizontal/>
      </border>
    </dxf>
    <dxf>
      <font>
        <color theme="0"/>
      </font>
      <fill>
        <patternFill patternType="solid">
          <bgColor theme="0"/>
        </patternFill>
      </fill>
      <border>
        <left/>
        <right/>
        <top/>
        <bottom/>
        <vertical/>
        <horizontal/>
      </border>
    </dxf>
    <dxf>
      <fill>
        <patternFill>
          <bgColor theme="7" tint="0.79998168889431442"/>
        </patternFill>
      </fill>
    </dxf>
    <dxf>
      <font>
        <b val="0"/>
        <i val="0"/>
        <color theme="1"/>
      </font>
      <fill>
        <patternFill>
          <bgColor theme="0" tint="-4.9989318521683403E-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theme="1"/>
      </font>
    </dxf>
    <dxf>
      <fill>
        <patternFill>
          <bgColor theme="7" tint="0.79998168889431442"/>
        </patternFill>
      </fill>
    </dxf>
    <dxf>
      <fill>
        <patternFill>
          <bgColor theme="7" tint="0.79998168889431442"/>
        </patternFill>
      </fill>
    </dxf>
    <dxf>
      <font>
        <b val="0"/>
        <i val="0"/>
        <color theme="1"/>
      </font>
      <fill>
        <patternFill>
          <bgColor theme="0" tint="-4.9989318521683403E-2"/>
        </patternFill>
      </fill>
    </dxf>
    <dxf>
      <font>
        <color theme="0"/>
      </font>
      <fill>
        <patternFill>
          <bgColor theme="0"/>
        </patternFill>
      </fill>
      <border>
        <left/>
        <right/>
        <top/>
        <bottom/>
        <vertical/>
        <horizontal/>
      </border>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ill>
        <patternFill patternType="solid">
          <bgColor theme="0" tint="-0.499984740745262"/>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colors>
    <mruColors>
      <color rgb="FFFFC5C5"/>
      <color rgb="FFFF53A9"/>
      <color rgb="FFFFA3D1"/>
      <color rgb="FFFF6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5" Type="http://schemas.openxmlformats.org/officeDocument/2006/relationships/image" Target="../media/image5.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20</xdr:row>
      <xdr:rowOff>6350</xdr:rowOff>
    </xdr:from>
    <xdr:to>
      <xdr:col>10</xdr:col>
      <xdr:colOff>184150</xdr:colOff>
      <xdr:row>25</xdr:row>
      <xdr:rowOff>114781</xdr:rowOff>
    </xdr:to>
    <xdr:pic>
      <xdr:nvPicPr>
        <xdr:cNvPr id="2" name="Picture 1"/>
        <xdr:cNvPicPr>
          <a:picLocks noChangeAspect="1"/>
        </xdr:cNvPicPr>
      </xdr:nvPicPr>
      <xdr:blipFill>
        <a:blip xmlns:r="http://schemas.openxmlformats.org/officeDocument/2006/relationships" r:embed="rId1"/>
        <a:stretch>
          <a:fillRect/>
        </a:stretch>
      </xdr:blipFill>
      <xdr:spPr>
        <a:xfrm>
          <a:off x="628650" y="6997700"/>
          <a:ext cx="12147550" cy="1029179"/>
        </a:xfrm>
        <a:prstGeom prst="rect">
          <a:avLst/>
        </a:prstGeom>
      </xdr:spPr>
    </xdr:pic>
    <xdr:clientData/>
  </xdr:twoCellAnchor>
  <xdr:twoCellAnchor>
    <xdr:from>
      <xdr:col>1</xdr:col>
      <xdr:colOff>819150</xdr:colOff>
      <xdr:row>20</xdr:row>
      <xdr:rowOff>19050</xdr:rowOff>
    </xdr:from>
    <xdr:to>
      <xdr:col>1</xdr:col>
      <xdr:colOff>1295400</xdr:colOff>
      <xdr:row>21</xdr:row>
      <xdr:rowOff>31750</xdr:rowOff>
    </xdr:to>
    <xdr:sp macro="" textlink="">
      <xdr:nvSpPr>
        <xdr:cNvPr id="3" name="Rectangle 2"/>
        <xdr:cNvSpPr/>
      </xdr:nvSpPr>
      <xdr:spPr>
        <a:xfrm>
          <a:off x="1428750" y="7010400"/>
          <a:ext cx="476250" cy="19685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8</xdr:col>
      <xdr:colOff>142420</xdr:colOff>
      <xdr:row>20</xdr:row>
      <xdr:rowOff>94342</xdr:rowOff>
    </xdr:from>
    <xdr:to>
      <xdr:col>9</xdr:col>
      <xdr:colOff>78921</xdr:colOff>
      <xdr:row>24</xdr:row>
      <xdr:rowOff>56242</xdr:rowOff>
    </xdr:to>
    <xdr:sp macro="" textlink="">
      <xdr:nvSpPr>
        <xdr:cNvPr id="4" name="Rectangle 3"/>
        <xdr:cNvSpPr/>
      </xdr:nvSpPr>
      <xdr:spPr>
        <a:xfrm>
          <a:off x="11418206" y="9419771"/>
          <a:ext cx="544286" cy="687614"/>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47172</xdr:colOff>
      <xdr:row>26</xdr:row>
      <xdr:rowOff>158750</xdr:rowOff>
    </xdr:from>
    <xdr:to>
      <xdr:col>2</xdr:col>
      <xdr:colOff>1515194</xdr:colOff>
      <xdr:row>50</xdr:row>
      <xdr:rowOff>82006</xdr:rowOff>
    </xdr:to>
    <xdr:pic>
      <xdr:nvPicPr>
        <xdr:cNvPr id="5" name="Picture 4"/>
        <xdr:cNvPicPr>
          <a:picLocks noChangeAspect="1"/>
        </xdr:cNvPicPr>
      </xdr:nvPicPr>
      <xdr:blipFill>
        <a:blip xmlns:r="http://schemas.openxmlformats.org/officeDocument/2006/relationships" r:embed="rId2"/>
        <a:stretch>
          <a:fillRect/>
        </a:stretch>
      </xdr:blipFill>
      <xdr:spPr>
        <a:xfrm>
          <a:off x="527958" y="10572750"/>
          <a:ext cx="5141950" cy="4277542"/>
        </a:xfrm>
        <a:prstGeom prst="rect">
          <a:avLst/>
        </a:prstGeom>
      </xdr:spPr>
    </xdr:pic>
    <xdr:clientData/>
  </xdr:twoCellAnchor>
  <xdr:twoCellAnchor>
    <xdr:from>
      <xdr:col>1</xdr:col>
      <xdr:colOff>812800</xdr:colOff>
      <xdr:row>28</xdr:row>
      <xdr:rowOff>120650</xdr:rowOff>
    </xdr:from>
    <xdr:to>
      <xdr:col>1</xdr:col>
      <xdr:colOff>1720850</xdr:colOff>
      <xdr:row>29</xdr:row>
      <xdr:rowOff>177800</xdr:rowOff>
    </xdr:to>
    <xdr:sp macro="" textlink="">
      <xdr:nvSpPr>
        <xdr:cNvPr id="6" name="Rectangle 5"/>
        <xdr:cNvSpPr/>
      </xdr:nvSpPr>
      <xdr:spPr>
        <a:xfrm>
          <a:off x="1422400" y="8572500"/>
          <a:ext cx="908050" cy="241300"/>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1</xdr:col>
      <xdr:colOff>3450771</xdr:colOff>
      <xdr:row>30</xdr:row>
      <xdr:rowOff>176893</xdr:rowOff>
    </xdr:from>
    <xdr:to>
      <xdr:col>2</xdr:col>
      <xdr:colOff>684893</xdr:colOff>
      <xdr:row>32</xdr:row>
      <xdr:rowOff>84364</xdr:rowOff>
    </xdr:to>
    <xdr:sp macro="" textlink="">
      <xdr:nvSpPr>
        <xdr:cNvPr id="7" name="Rectangle 6"/>
        <xdr:cNvSpPr/>
      </xdr:nvSpPr>
      <xdr:spPr>
        <a:xfrm>
          <a:off x="3931557" y="11316607"/>
          <a:ext cx="908050" cy="270328"/>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25399</xdr:colOff>
      <xdr:row>51</xdr:row>
      <xdr:rowOff>67129</xdr:rowOff>
    </xdr:from>
    <xdr:to>
      <xdr:col>2</xdr:col>
      <xdr:colOff>3806799</xdr:colOff>
      <xdr:row>79</xdr:row>
      <xdr:rowOff>8888</xdr:rowOff>
    </xdr:to>
    <xdr:pic>
      <xdr:nvPicPr>
        <xdr:cNvPr id="9" name="Picture 8"/>
        <xdr:cNvPicPr>
          <a:picLocks noChangeAspect="1"/>
        </xdr:cNvPicPr>
      </xdr:nvPicPr>
      <xdr:blipFill>
        <a:blip xmlns:r="http://schemas.openxmlformats.org/officeDocument/2006/relationships" r:embed="rId3"/>
        <a:stretch>
          <a:fillRect/>
        </a:stretch>
      </xdr:blipFill>
      <xdr:spPr>
        <a:xfrm>
          <a:off x="506185" y="15016843"/>
          <a:ext cx="7455328" cy="5021759"/>
        </a:xfrm>
        <a:prstGeom prst="rect">
          <a:avLst/>
        </a:prstGeom>
      </xdr:spPr>
    </xdr:pic>
    <xdr:clientData/>
  </xdr:twoCellAnchor>
  <xdr:twoCellAnchor>
    <xdr:from>
      <xdr:col>2</xdr:col>
      <xdr:colOff>589642</xdr:colOff>
      <xdr:row>58</xdr:row>
      <xdr:rowOff>2722</xdr:rowOff>
    </xdr:from>
    <xdr:to>
      <xdr:col>2</xdr:col>
      <xdr:colOff>2012042</xdr:colOff>
      <xdr:row>59</xdr:row>
      <xdr:rowOff>63500</xdr:rowOff>
    </xdr:to>
    <xdr:sp macro="" textlink="">
      <xdr:nvSpPr>
        <xdr:cNvPr id="11" name="Rectangle 10"/>
        <xdr:cNvSpPr/>
      </xdr:nvSpPr>
      <xdr:spPr>
        <a:xfrm>
          <a:off x="4744356" y="16222436"/>
          <a:ext cx="1422400" cy="24220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2</xdr:col>
      <xdr:colOff>1812471</xdr:colOff>
      <xdr:row>76</xdr:row>
      <xdr:rowOff>39007</xdr:rowOff>
    </xdr:from>
    <xdr:to>
      <xdr:col>2</xdr:col>
      <xdr:colOff>2828471</xdr:colOff>
      <xdr:row>78</xdr:row>
      <xdr:rowOff>70757</xdr:rowOff>
    </xdr:to>
    <xdr:sp macro="" textlink="">
      <xdr:nvSpPr>
        <xdr:cNvPr id="12" name="Rectangle 11"/>
        <xdr:cNvSpPr/>
      </xdr:nvSpPr>
      <xdr:spPr>
        <a:xfrm>
          <a:off x="5967185" y="19524436"/>
          <a:ext cx="1016000" cy="394607"/>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2</xdr:col>
      <xdr:colOff>2315936</xdr:colOff>
      <xdr:row>58</xdr:row>
      <xdr:rowOff>81643</xdr:rowOff>
    </xdr:from>
    <xdr:to>
      <xdr:col>3</xdr:col>
      <xdr:colOff>535214</xdr:colOff>
      <xdr:row>58</xdr:row>
      <xdr:rowOff>82551</xdr:rowOff>
    </xdr:to>
    <xdr:cxnSp macro="">
      <xdr:nvCxnSpPr>
        <xdr:cNvPr id="14" name="Straight Arrow Connector 13"/>
        <xdr:cNvCxnSpPr/>
      </xdr:nvCxnSpPr>
      <xdr:spPr>
        <a:xfrm flipV="1">
          <a:off x="6470650" y="16301357"/>
          <a:ext cx="2301421" cy="908"/>
        </a:xfrm>
        <a:prstGeom prst="straightConnector1">
          <a:avLst/>
        </a:prstGeom>
        <a:ln>
          <a:tailEnd type="triangle"/>
        </a:ln>
      </xdr:spPr>
      <xdr:style>
        <a:lnRef idx="1">
          <a:schemeClr val="dk1"/>
        </a:lnRef>
        <a:fillRef idx="0">
          <a:schemeClr val="dk1"/>
        </a:fillRef>
        <a:effectRef idx="0">
          <a:schemeClr val="dk1"/>
        </a:effectRef>
        <a:fontRef idx="minor">
          <a:schemeClr val="tx1"/>
        </a:fontRef>
      </xdr:style>
    </xdr:cxnSp>
    <xdr:clientData/>
  </xdr:twoCellAnchor>
  <xdr:twoCellAnchor editAs="oneCell">
    <xdr:from>
      <xdr:col>1</xdr:col>
      <xdr:colOff>13608</xdr:colOff>
      <xdr:row>79</xdr:row>
      <xdr:rowOff>96158</xdr:rowOff>
    </xdr:from>
    <xdr:to>
      <xdr:col>2</xdr:col>
      <xdr:colOff>1472106</xdr:colOff>
      <xdr:row>103</xdr:row>
      <xdr:rowOff>47987</xdr:rowOff>
    </xdr:to>
    <xdr:pic>
      <xdr:nvPicPr>
        <xdr:cNvPr id="19" name="Picture 18"/>
        <xdr:cNvPicPr>
          <a:picLocks noChangeAspect="1"/>
        </xdr:cNvPicPr>
      </xdr:nvPicPr>
      <xdr:blipFill>
        <a:blip xmlns:r="http://schemas.openxmlformats.org/officeDocument/2006/relationships" r:embed="rId4"/>
        <a:stretch>
          <a:fillRect/>
        </a:stretch>
      </xdr:blipFill>
      <xdr:spPr>
        <a:xfrm>
          <a:off x="494394" y="20125872"/>
          <a:ext cx="5132426" cy="4306115"/>
        </a:xfrm>
        <a:prstGeom prst="rect">
          <a:avLst/>
        </a:prstGeom>
      </xdr:spPr>
    </xdr:pic>
    <xdr:clientData/>
  </xdr:twoCellAnchor>
  <xdr:twoCellAnchor>
    <xdr:from>
      <xdr:col>1</xdr:col>
      <xdr:colOff>3392714</xdr:colOff>
      <xdr:row>88</xdr:row>
      <xdr:rowOff>134258</xdr:rowOff>
    </xdr:from>
    <xdr:to>
      <xdr:col>2</xdr:col>
      <xdr:colOff>734786</xdr:colOff>
      <xdr:row>90</xdr:row>
      <xdr:rowOff>16329</xdr:rowOff>
    </xdr:to>
    <xdr:sp macro="" textlink="">
      <xdr:nvSpPr>
        <xdr:cNvPr id="20" name="Rectangle 19"/>
        <xdr:cNvSpPr/>
      </xdr:nvSpPr>
      <xdr:spPr>
        <a:xfrm>
          <a:off x="3873500" y="21796829"/>
          <a:ext cx="1016000" cy="24492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xdr:from>
      <xdr:col>1</xdr:col>
      <xdr:colOff>3311071</xdr:colOff>
      <xdr:row>101</xdr:row>
      <xdr:rowOff>87085</xdr:rowOff>
    </xdr:from>
    <xdr:to>
      <xdr:col>2</xdr:col>
      <xdr:colOff>653143</xdr:colOff>
      <xdr:row>102</xdr:row>
      <xdr:rowOff>150586</xdr:rowOff>
    </xdr:to>
    <xdr:sp macro="" textlink="">
      <xdr:nvSpPr>
        <xdr:cNvPr id="21" name="Rectangle 20"/>
        <xdr:cNvSpPr/>
      </xdr:nvSpPr>
      <xdr:spPr>
        <a:xfrm>
          <a:off x="3791857" y="24108228"/>
          <a:ext cx="1016000" cy="244929"/>
        </a:xfrm>
        <a:prstGeom prst="rect">
          <a:avLst/>
        </a:prstGeom>
        <a:noFill/>
        <a:ln w="2857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ln w="28575">
              <a:solidFill>
                <a:schemeClr val="tx1"/>
              </a:solidFill>
            </a:ln>
          </a:endParaRPr>
        </a:p>
      </xdr:txBody>
    </xdr:sp>
    <xdr:clientData/>
  </xdr:twoCellAnchor>
  <xdr:twoCellAnchor editAs="oneCell">
    <xdr:from>
      <xdr:col>1</xdr:col>
      <xdr:colOff>36286</xdr:colOff>
      <xdr:row>106</xdr:row>
      <xdr:rowOff>45358</xdr:rowOff>
    </xdr:from>
    <xdr:to>
      <xdr:col>2</xdr:col>
      <xdr:colOff>1371882</xdr:colOff>
      <xdr:row>111</xdr:row>
      <xdr:rowOff>33454</xdr:rowOff>
    </xdr:to>
    <xdr:pic>
      <xdr:nvPicPr>
        <xdr:cNvPr id="22" name="Picture 21"/>
        <xdr:cNvPicPr>
          <a:picLocks noChangeAspect="1"/>
        </xdr:cNvPicPr>
      </xdr:nvPicPr>
      <xdr:blipFill>
        <a:blip xmlns:r="http://schemas.openxmlformats.org/officeDocument/2006/relationships" r:embed="rId5"/>
        <a:stretch>
          <a:fillRect/>
        </a:stretch>
      </xdr:blipFill>
      <xdr:spPr>
        <a:xfrm>
          <a:off x="644072" y="22878144"/>
          <a:ext cx="5009524" cy="89523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s://ec.europa.eu/docsroom/documents/15582/attachments/1/translations/en/renditions/pdf" TargetMode="External"/><Relationship Id="rId7" Type="http://schemas.openxmlformats.org/officeDocument/2006/relationships/hyperlink" Target="http://ec.europa.eu/growth/smes/business-friendly-environment/sme-definition/" TargetMode="External"/><Relationship Id="rId2" Type="http://schemas.openxmlformats.org/officeDocument/2006/relationships/hyperlink" Target="https://www.gov.uk/government/publications/consolidated-budgeting-guidance-2018-to-2019" TargetMode="External"/><Relationship Id="rId1" Type="http://schemas.openxmlformats.org/officeDocument/2006/relationships/hyperlink" Target="https://www.gov.uk/government/publications/standard-industrial-classification-of-economic-activities-sic" TargetMode="External"/><Relationship Id="rId6" Type="http://schemas.openxmlformats.org/officeDocument/2006/relationships/hyperlink" Target="https://eur-lex.europa.eu/legal-content/EN/TXT/PDF/?uri=CELEX:52014XC0627(01)&amp;from=EN" TargetMode="External"/><Relationship Id="rId5" Type="http://schemas.openxmlformats.org/officeDocument/2006/relationships/hyperlink" Target="https://www.gov.uk/guidance/state-aid" TargetMode="External"/><Relationship Id="rId4" Type="http://schemas.openxmlformats.org/officeDocument/2006/relationships/hyperlink" Target="https://eur-lex.europa.eu/legal-content/EN/TXT/PDF/?uri=CELEX:32014R0651&amp;from=EN"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I22"/>
  <sheetViews>
    <sheetView showGridLines="0" tabSelected="1" workbookViewId="0">
      <selection activeCell="C39" sqref="C39"/>
    </sheetView>
  </sheetViews>
  <sheetFormatPr defaultColWidth="8.6640625" defaultRowHeight="13.2" x14ac:dyDescent="0.25"/>
  <cols>
    <col min="1" max="1" width="3.5546875" style="1" customWidth="1"/>
    <col min="2" max="2" width="18.44140625" style="1" customWidth="1"/>
    <col min="3" max="3" width="110.109375" style="1" customWidth="1"/>
    <col min="4" max="16384" width="8.6640625" style="1"/>
  </cols>
  <sheetData>
    <row r="1" spans="2:9" x14ac:dyDescent="0.25">
      <c r="B1" s="3" t="s">
        <v>0</v>
      </c>
      <c r="C1" s="3"/>
    </row>
    <row r="2" spans="2:9" ht="13.8" thickBot="1" x14ac:dyDescent="0.3">
      <c r="B2" s="5" t="s">
        <v>1</v>
      </c>
      <c r="C2" s="5"/>
    </row>
    <row r="3" spans="2:9" customFormat="1" ht="14.4" x14ac:dyDescent="0.3">
      <c r="B3" s="35" t="s">
        <v>2</v>
      </c>
      <c r="C3" s="36" t="str">
        <f>IF('Application details'!C23="","",'Application details'!C23)</f>
        <v/>
      </c>
      <c r="D3" s="22"/>
      <c r="E3" s="22"/>
      <c r="F3" s="22"/>
      <c r="G3" s="22"/>
      <c r="H3" s="22"/>
      <c r="I3" s="22"/>
    </row>
    <row r="4" spans="2:9" x14ac:dyDescent="0.25">
      <c r="B4" s="37" t="s">
        <v>172</v>
      </c>
      <c r="C4" s="38" t="str">
        <f ca="1">MID(CELL("filename",A1),FIND("]",CELL("filename",A1))+1,255)</f>
        <v>Guide</v>
      </c>
    </row>
    <row r="5" spans="2:9" ht="13.8" thickBot="1" x14ac:dyDescent="0.3"/>
    <row r="6" spans="2:9" x14ac:dyDescent="0.25">
      <c r="B6" s="396" t="s">
        <v>176</v>
      </c>
      <c r="C6" s="397"/>
    </row>
    <row r="7" spans="2:9" x14ac:dyDescent="0.25">
      <c r="B7" s="164" t="s">
        <v>180</v>
      </c>
      <c r="C7" s="19"/>
    </row>
    <row r="8" spans="2:9" x14ac:dyDescent="0.25">
      <c r="B8" s="164"/>
      <c r="C8" s="19"/>
    </row>
    <row r="9" spans="2:9" x14ac:dyDescent="0.25">
      <c r="B9" s="164" t="s">
        <v>175</v>
      </c>
      <c r="C9" s="19"/>
    </row>
    <row r="10" spans="2:9" x14ac:dyDescent="0.25">
      <c r="B10" s="164"/>
      <c r="C10" s="19"/>
    </row>
    <row r="11" spans="2:9" ht="27" customHeight="1" x14ac:dyDescent="0.25">
      <c r="B11" s="398" t="s">
        <v>181</v>
      </c>
      <c r="C11" s="399"/>
    </row>
    <row r="12" spans="2:9" x14ac:dyDescent="0.25">
      <c r="B12" s="164"/>
      <c r="C12" s="19"/>
    </row>
    <row r="13" spans="2:9" x14ac:dyDescent="0.25">
      <c r="B13" s="164" t="s">
        <v>178</v>
      </c>
      <c r="C13" s="19"/>
    </row>
    <row r="14" spans="2:9" x14ac:dyDescent="0.25">
      <c r="B14" s="164"/>
      <c r="C14" s="19"/>
    </row>
    <row r="15" spans="2:9" x14ac:dyDescent="0.25">
      <c r="B15" s="164" t="s">
        <v>171</v>
      </c>
      <c r="C15" s="19"/>
    </row>
    <row r="16" spans="2:9" x14ac:dyDescent="0.25">
      <c r="B16" s="164"/>
      <c r="C16" s="19"/>
    </row>
    <row r="17" spans="2:3" x14ac:dyDescent="0.25">
      <c r="B17" s="164" t="s">
        <v>188</v>
      </c>
      <c r="C17" s="19"/>
    </row>
    <row r="18" spans="2:3" x14ac:dyDescent="0.25">
      <c r="B18" s="164"/>
      <c r="C18" s="19"/>
    </row>
    <row r="19" spans="2:3" x14ac:dyDescent="0.25">
      <c r="B19" s="164" t="s">
        <v>177</v>
      </c>
      <c r="C19" s="19"/>
    </row>
    <row r="20" spans="2:3" x14ac:dyDescent="0.25">
      <c r="B20" s="164"/>
      <c r="C20" s="19"/>
    </row>
    <row r="21" spans="2:3" x14ac:dyDescent="0.25">
      <c r="B21" s="164" t="s">
        <v>203</v>
      </c>
      <c r="C21" s="19"/>
    </row>
    <row r="22" spans="2:3" ht="13.8" thickBot="1" x14ac:dyDescent="0.3">
      <c r="B22" s="210"/>
      <c r="C22" s="20"/>
    </row>
  </sheetData>
  <sheetProtection algorithmName="SHA-512" hashValue="oxT2j4jUUcjEbPhsU85rm9u2pjHgnFaoGtdxLm2KdZeebe8GcYASV/H6Mp9Lq4paFmBimWSHOP3qzq6uVAMkcw==" saltValue="C99KUoNrO1mCWGkumq+PWA==" spinCount="100000" sheet="1" objects="1" scenarios="1" selectLockedCells="1"/>
  <mergeCells count="2">
    <mergeCell ref="B6:C6"/>
    <mergeCell ref="B11:C1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B1:K52"/>
  <sheetViews>
    <sheetView showGridLines="0" zoomScale="80" zoomScaleNormal="80" workbookViewId="0">
      <pane ySplit="11" topLeftCell="A12" activePane="bottomLeft" state="frozen"/>
      <selection activeCell="B1" sqref="B1"/>
      <selection pane="bottomLeft" activeCell="I44" sqref="I44"/>
    </sheetView>
  </sheetViews>
  <sheetFormatPr defaultRowHeight="14.4" x14ac:dyDescent="0.3"/>
  <cols>
    <col min="1" max="1" width="5.5546875" customWidth="1"/>
    <col min="2" max="2" width="53.44140625" customWidth="1"/>
    <col min="3" max="3" width="30.5546875" customWidth="1"/>
    <col min="4" max="8" width="20.5546875" customWidth="1"/>
    <col min="9" max="9" width="92.44140625" customWidth="1"/>
    <col min="10" max="10" width="12.6640625" customWidth="1"/>
  </cols>
  <sheetData>
    <row r="1" spans="2:10" x14ac:dyDescent="0.3">
      <c r="B1" s="3" t="s">
        <v>0</v>
      </c>
      <c r="C1" s="3"/>
      <c r="D1" s="3"/>
      <c r="E1" s="3"/>
      <c r="F1" s="3"/>
      <c r="G1" s="3"/>
      <c r="H1" s="3"/>
      <c r="I1" s="4"/>
      <c r="J1" s="4"/>
    </row>
    <row r="2" spans="2:10" ht="15" thickBot="1" x14ac:dyDescent="0.35">
      <c r="B2" s="5" t="s">
        <v>1</v>
      </c>
      <c r="C2" s="5"/>
      <c r="D2" s="5"/>
      <c r="E2" s="5"/>
      <c r="F2" s="5"/>
      <c r="G2" s="5"/>
      <c r="H2" s="5"/>
      <c r="I2" s="6"/>
      <c r="J2" s="6"/>
    </row>
    <row r="3" spans="2:10" x14ac:dyDescent="0.3">
      <c r="B3" s="35" t="s">
        <v>2</v>
      </c>
      <c r="C3" s="36" t="str">
        <f>IF('Application details'!C23="","",'Application details'!C23)</f>
        <v/>
      </c>
      <c r="D3" s="22"/>
      <c r="E3" s="22"/>
      <c r="F3" s="22"/>
      <c r="G3" s="22"/>
      <c r="H3" s="22"/>
      <c r="I3" s="1"/>
      <c r="J3" s="102" t="s">
        <v>96</v>
      </c>
    </row>
    <row r="4" spans="2:10" x14ac:dyDescent="0.3">
      <c r="B4" s="37" t="s">
        <v>174</v>
      </c>
      <c r="C4" s="38" t="str">
        <f ca="1">MID(CELL("filename",A1),FIND("]",CELL("filename",A1))+1,255)</f>
        <v>Sub contract costs</v>
      </c>
      <c r="D4" s="7"/>
      <c r="E4" s="7"/>
      <c r="F4" s="7"/>
      <c r="G4" s="7"/>
      <c r="H4" s="7"/>
      <c r="I4" s="1"/>
      <c r="J4" s="100"/>
    </row>
    <row r="5" spans="2:10" x14ac:dyDescent="0.3">
      <c r="B5" s="37" t="s">
        <v>72</v>
      </c>
      <c r="C5" s="38" t="str">
        <f>IF(C6="Select…","Incomplete",IF(C6="No","Complete",IF(H52=0,"Incomplete - no data entered",IF(SUM(J:J)&gt;0,SUM(J:J)&amp;" Rows are missing Item details","Complete"))))</f>
        <v>Incomplete</v>
      </c>
      <c r="D5" s="7"/>
      <c r="E5" s="7"/>
      <c r="F5" s="7"/>
      <c r="G5" s="7"/>
      <c r="H5" s="7"/>
      <c r="I5" s="1"/>
      <c r="J5" s="100"/>
    </row>
    <row r="6" spans="2:10" x14ac:dyDescent="0.3">
      <c r="B6" s="37" t="s">
        <v>73</v>
      </c>
      <c r="C6" s="136" t="s">
        <v>8</v>
      </c>
      <c r="D6" s="7"/>
      <c r="E6" s="7"/>
      <c r="F6" s="7"/>
      <c r="G6" s="7"/>
      <c r="H6" s="7"/>
      <c r="I6" s="1"/>
      <c r="J6" s="100">
        <f>IF(C6="Select…",1,"")</f>
        <v>1</v>
      </c>
    </row>
    <row r="7" spans="2:10" ht="15" thickBot="1" x14ac:dyDescent="0.35">
      <c r="B7" s="16" t="s">
        <v>64</v>
      </c>
      <c r="C7" s="61">
        <f>IF(C6="Select…",0,IF(C6="No",0,H52))</f>
        <v>0</v>
      </c>
      <c r="D7" s="7"/>
      <c r="E7" s="7"/>
      <c r="F7" s="7"/>
      <c r="G7" s="7"/>
      <c r="H7" s="7"/>
      <c r="I7" s="1"/>
      <c r="J7" s="100"/>
    </row>
    <row r="8" spans="2:10" ht="15" thickBot="1" x14ac:dyDescent="0.35">
      <c r="J8" s="100"/>
    </row>
    <row r="9" spans="2:10" x14ac:dyDescent="0.3">
      <c r="B9" s="461" t="s">
        <v>75</v>
      </c>
      <c r="C9" s="462"/>
      <c r="D9" s="462"/>
      <c r="E9" s="462"/>
      <c r="F9" s="462"/>
      <c r="G9" s="462"/>
      <c r="H9" s="462"/>
      <c r="I9" s="463"/>
      <c r="J9" s="100"/>
    </row>
    <row r="10" spans="2:10" ht="60.6" customHeight="1" thickBot="1" x14ac:dyDescent="0.35">
      <c r="B10" s="464" t="s">
        <v>165</v>
      </c>
      <c r="C10" s="465"/>
      <c r="D10" s="465"/>
      <c r="E10" s="465"/>
      <c r="F10" s="465"/>
      <c r="G10" s="465"/>
      <c r="H10" s="465"/>
      <c r="I10" s="466"/>
      <c r="J10" s="100"/>
    </row>
    <row r="11" spans="2:10" ht="40.200000000000003" thickBot="1" x14ac:dyDescent="0.35">
      <c r="B11" s="84" t="s">
        <v>74</v>
      </c>
      <c r="C11" s="113" t="s">
        <v>76</v>
      </c>
      <c r="D11" s="113" t="s">
        <v>79</v>
      </c>
      <c r="E11" s="113" t="s">
        <v>80</v>
      </c>
      <c r="F11" s="113" t="s">
        <v>77</v>
      </c>
      <c r="G11" s="113" t="s">
        <v>78</v>
      </c>
      <c r="H11" s="114" t="s">
        <v>65</v>
      </c>
      <c r="I11" s="271" t="s">
        <v>187</v>
      </c>
      <c r="J11" s="100"/>
    </row>
    <row r="12" spans="2:10" x14ac:dyDescent="0.3">
      <c r="B12" s="265"/>
      <c r="C12" s="148"/>
      <c r="D12" s="141" t="s">
        <v>8</v>
      </c>
      <c r="E12" s="141" t="s">
        <v>8</v>
      </c>
      <c r="F12" s="128"/>
      <c r="G12" s="149"/>
      <c r="H12" s="27">
        <f>F12*G12</f>
        <v>0</v>
      </c>
      <c r="I12" s="270"/>
      <c r="J12" s="100" t="str">
        <f t="shared" ref="J12" si="0">IF(H12=0,"",IF(B12="",1,IF(C12="",1,IF(D12="Select…",1,IF(D12="",1,IF(E12="Select…",1,IF(E12="",1,IF(I12="",1,""))))))))</f>
        <v/>
      </c>
    </row>
    <row r="13" spans="2:10" x14ac:dyDescent="0.3">
      <c r="B13" s="266"/>
      <c r="C13" s="234"/>
      <c r="D13" s="134" t="s">
        <v>8</v>
      </c>
      <c r="E13" s="141" t="s">
        <v>8</v>
      </c>
      <c r="F13" s="128"/>
      <c r="G13" s="150"/>
      <c r="H13" s="27">
        <f t="shared" ref="H13:H51" si="1">F13*G13</f>
        <v>0</v>
      </c>
      <c r="I13" s="159"/>
      <c r="J13" s="100" t="str">
        <f t="shared" ref="J13:J51" si="2">IF(H13=0,"",IF(B13="",1,IF(C13="",1,IF(D13="Select…",1,IF(D13="",1,IF(E13="Select…",1,IF(E13="",1,IF(I13="",1,""))))))))</f>
        <v/>
      </c>
    </row>
    <row r="14" spans="2:10" x14ac:dyDescent="0.3">
      <c r="B14" s="266"/>
      <c r="C14" s="234"/>
      <c r="D14" s="134" t="s">
        <v>8</v>
      </c>
      <c r="E14" s="141" t="s">
        <v>8</v>
      </c>
      <c r="F14" s="128"/>
      <c r="G14" s="150"/>
      <c r="H14" s="27">
        <f t="shared" si="1"/>
        <v>0</v>
      </c>
      <c r="I14" s="159"/>
      <c r="J14" s="100" t="str">
        <f t="shared" si="2"/>
        <v/>
      </c>
    </row>
    <row r="15" spans="2:10" x14ac:dyDescent="0.3">
      <c r="B15" s="266"/>
      <c r="C15" s="234"/>
      <c r="D15" s="134" t="s">
        <v>8</v>
      </c>
      <c r="E15" s="141" t="s">
        <v>8</v>
      </c>
      <c r="F15" s="128"/>
      <c r="G15" s="150"/>
      <c r="H15" s="27">
        <f t="shared" si="1"/>
        <v>0</v>
      </c>
      <c r="I15" s="159"/>
      <c r="J15" s="100" t="str">
        <f t="shared" si="2"/>
        <v/>
      </c>
    </row>
    <row r="16" spans="2:10" x14ac:dyDescent="0.3">
      <c r="B16" s="266"/>
      <c r="C16" s="234"/>
      <c r="D16" s="134" t="s">
        <v>8</v>
      </c>
      <c r="E16" s="141" t="s">
        <v>8</v>
      </c>
      <c r="F16" s="128"/>
      <c r="G16" s="150"/>
      <c r="H16" s="27">
        <f t="shared" si="1"/>
        <v>0</v>
      </c>
      <c r="I16" s="159"/>
      <c r="J16" s="100" t="str">
        <f t="shared" si="2"/>
        <v/>
      </c>
    </row>
    <row r="17" spans="2:10" x14ac:dyDescent="0.3">
      <c r="B17" s="266"/>
      <c r="C17" s="234"/>
      <c r="D17" s="134" t="s">
        <v>8</v>
      </c>
      <c r="E17" s="141" t="s">
        <v>8</v>
      </c>
      <c r="F17" s="128"/>
      <c r="G17" s="150"/>
      <c r="H17" s="27">
        <f t="shared" si="1"/>
        <v>0</v>
      </c>
      <c r="I17" s="159"/>
      <c r="J17" s="100" t="str">
        <f t="shared" si="2"/>
        <v/>
      </c>
    </row>
    <row r="18" spans="2:10" x14ac:dyDescent="0.3">
      <c r="B18" s="266"/>
      <c r="C18" s="234"/>
      <c r="D18" s="134" t="s">
        <v>8</v>
      </c>
      <c r="E18" s="141" t="s">
        <v>8</v>
      </c>
      <c r="F18" s="128"/>
      <c r="G18" s="150"/>
      <c r="H18" s="27">
        <f t="shared" si="1"/>
        <v>0</v>
      </c>
      <c r="I18" s="159"/>
      <c r="J18" s="100" t="str">
        <f t="shared" si="2"/>
        <v/>
      </c>
    </row>
    <row r="19" spans="2:10" x14ac:dyDescent="0.3">
      <c r="B19" s="266"/>
      <c r="C19" s="234"/>
      <c r="D19" s="134" t="s">
        <v>8</v>
      </c>
      <c r="E19" s="141" t="s">
        <v>8</v>
      </c>
      <c r="F19" s="128"/>
      <c r="G19" s="150"/>
      <c r="H19" s="27">
        <f t="shared" si="1"/>
        <v>0</v>
      </c>
      <c r="I19" s="159"/>
      <c r="J19" s="100" t="str">
        <f t="shared" si="2"/>
        <v/>
      </c>
    </row>
    <row r="20" spans="2:10" x14ac:dyDescent="0.3">
      <c r="B20" s="266"/>
      <c r="C20" s="234"/>
      <c r="D20" s="134" t="s">
        <v>8</v>
      </c>
      <c r="E20" s="141" t="s">
        <v>8</v>
      </c>
      <c r="F20" s="128"/>
      <c r="G20" s="150"/>
      <c r="H20" s="27">
        <f t="shared" si="1"/>
        <v>0</v>
      </c>
      <c r="I20" s="159"/>
      <c r="J20" s="100" t="str">
        <f t="shared" si="2"/>
        <v/>
      </c>
    </row>
    <row r="21" spans="2:10" x14ac:dyDescent="0.3">
      <c r="B21" s="266"/>
      <c r="C21" s="234"/>
      <c r="D21" s="134" t="s">
        <v>8</v>
      </c>
      <c r="E21" s="141" t="s">
        <v>8</v>
      </c>
      <c r="F21" s="128"/>
      <c r="G21" s="150"/>
      <c r="H21" s="27">
        <f t="shared" si="1"/>
        <v>0</v>
      </c>
      <c r="I21" s="159"/>
      <c r="J21" s="100" t="str">
        <f t="shared" si="2"/>
        <v/>
      </c>
    </row>
    <row r="22" spans="2:10" x14ac:dyDescent="0.3">
      <c r="B22" s="266"/>
      <c r="C22" s="234"/>
      <c r="D22" s="134" t="s">
        <v>8</v>
      </c>
      <c r="E22" s="141" t="s">
        <v>8</v>
      </c>
      <c r="F22" s="128"/>
      <c r="G22" s="150"/>
      <c r="H22" s="27">
        <f t="shared" si="1"/>
        <v>0</v>
      </c>
      <c r="I22" s="159"/>
      <c r="J22" s="100" t="str">
        <f t="shared" si="2"/>
        <v/>
      </c>
    </row>
    <row r="23" spans="2:10" x14ac:dyDescent="0.3">
      <c r="B23" s="266"/>
      <c r="C23" s="234"/>
      <c r="D23" s="134" t="s">
        <v>8</v>
      </c>
      <c r="E23" s="141" t="s">
        <v>8</v>
      </c>
      <c r="F23" s="128"/>
      <c r="G23" s="150"/>
      <c r="H23" s="27">
        <f t="shared" si="1"/>
        <v>0</v>
      </c>
      <c r="I23" s="159"/>
      <c r="J23" s="100" t="str">
        <f t="shared" si="2"/>
        <v/>
      </c>
    </row>
    <row r="24" spans="2:10" x14ac:dyDescent="0.3">
      <c r="B24" s="266"/>
      <c r="C24" s="234"/>
      <c r="D24" s="134" t="s">
        <v>8</v>
      </c>
      <c r="E24" s="141" t="s">
        <v>8</v>
      </c>
      <c r="F24" s="128"/>
      <c r="G24" s="150"/>
      <c r="H24" s="27">
        <f t="shared" si="1"/>
        <v>0</v>
      </c>
      <c r="I24" s="159"/>
      <c r="J24" s="100" t="str">
        <f t="shared" si="2"/>
        <v/>
      </c>
    </row>
    <row r="25" spans="2:10" x14ac:dyDescent="0.3">
      <c r="B25" s="266"/>
      <c r="C25" s="234"/>
      <c r="D25" s="134" t="s">
        <v>8</v>
      </c>
      <c r="E25" s="141" t="s">
        <v>8</v>
      </c>
      <c r="F25" s="128"/>
      <c r="G25" s="150"/>
      <c r="H25" s="27">
        <f t="shared" si="1"/>
        <v>0</v>
      </c>
      <c r="I25" s="159"/>
      <c r="J25" s="100" t="str">
        <f t="shared" si="2"/>
        <v/>
      </c>
    </row>
    <row r="26" spans="2:10" x14ac:dyDescent="0.3">
      <c r="B26" s="266"/>
      <c r="C26" s="234"/>
      <c r="D26" s="134" t="s">
        <v>8</v>
      </c>
      <c r="E26" s="141" t="s">
        <v>8</v>
      </c>
      <c r="F26" s="128"/>
      <c r="G26" s="150"/>
      <c r="H26" s="27">
        <f t="shared" si="1"/>
        <v>0</v>
      </c>
      <c r="I26" s="159"/>
      <c r="J26" s="100" t="str">
        <f t="shared" si="2"/>
        <v/>
      </c>
    </row>
    <row r="27" spans="2:10" x14ac:dyDescent="0.3">
      <c r="B27" s="266"/>
      <c r="C27" s="234"/>
      <c r="D27" s="134" t="s">
        <v>8</v>
      </c>
      <c r="E27" s="141" t="s">
        <v>8</v>
      </c>
      <c r="F27" s="128"/>
      <c r="G27" s="150"/>
      <c r="H27" s="27">
        <f t="shared" si="1"/>
        <v>0</v>
      </c>
      <c r="I27" s="159"/>
      <c r="J27" s="100" t="str">
        <f t="shared" si="2"/>
        <v/>
      </c>
    </row>
    <row r="28" spans="2:10" x14ac:dyDescent="0.3">
      <c r="B28" s="266"/>
      <c r="C28" s="234"/>
      <c r="D28" s="134" t="s">
        <v>8</v>
      </c>
      <c r="E28" s="141" t="s">
        <v>8</v>
      </c>
      <c r="F28" s="128"/>
      <c r="G28" s="150"/>
      <c r="H28" s="27">
        <f t="shared" si="1"/>
        <v>0</v>
      </c>
      <c r="I28" s="159"/>
      <c r="J28" s="100" t="str">
        <f t="shared" si="2"/>
        <v/>
      </c>
    </row>
    <row r="29" spans="2:10" x14ac:dyDescent="0.3">
      <c r="B29" s="266"/>
      <c r="C29" s="234"/>
      <c r="D29" s="134" t="s">
        <v>8</v>
      </c>
      <c r="E29" s="141" t="s">
        <v>8</v>
      </c>
      <c r="F29" s="128"/>
      <c r="G29" s="150"/>
      <c r="H29" s="27">
        <f t="shared" si="1"/>
        <v>0</v>
      </c>
      <c r="I29" s="159"/>
      <c r="J29" s="100" t="str">
        <f t="shared" si="2"/>
        <v/>
      </c>
    </row>
    <row r="30" spans="2:10" x14ac:dyDescent="0.3">
      <c r="B30" s="266"/>
      <c r="C30" s="234"/>
      <c r="D30" s="134" t="s">
        <v>8</v>
      </c>
      <c r="E30" s="141" t="s">
        <v>8</v>
      </c>
      <c r="F30" s="128"/>
      <c r="G30" s="150"/>
      <c r="H30" s="27">
        <f t="shared" si="1"/>
        <v>0</v>
      </c>
      <c r="I30" s="159"/>
      <c r="J30" s="100" t="str">
        <f t="shared" si="2"/>
        <v/>
      </c>
    </row>
    <row r="31" spans="2:10" x14ac:dyDescent="0.3">
      <c r="B31" s="266"/>
      <c r="C31" s="234"/>
      <c r="D31" s="134" t="s">
        <v>8</v>
      </c>
      <c r="E31" s="141" t="s">
        <v>8</v>
      </c>
      <c r="F31" s="128"/>
      <c r="G31" s="150"/>
      <c r="H31" s="27">
        <f t="shared" si="1"/>
        <v>0</v>
      </c>
      <c r="I31" s="159"/>
      <c r="J31" s="100" t="str">
        <f t="shared" si="2"/>
        <v/>
      </c>
    </row>
    <row r="32" spans="2:10" x14ac:dyDescent="0.3">
      <c r="B32" s="266"/>
      <c r="C32" s="234"/>
      <c r="D32" s="134" t="s">
        <v>8</v>
      </c>
      <c r="E32" s="141" t="s">
        <v>8</v>
      </c>
      <c r="F32" s="128"/>
      <c r="G32" s="150"/>
      <c r="H32" s="27">
        <f t="shared" si="1"/>
        <v>0</v>
      </c>
      <c r="I32" s="159"/>
      <c r="J32" s="100" t="str">
        <f t="shared" si="2"/>
        <v/>
      </c>
    </row>
    <row r="33" spans="2:10" x14ac:dyDescent="0.3">
      <c r="B33" s="266"/>
      <c r="C33" s="234"/>
      <c r="D33" s="134" t="s">
        <v>8</v>
      </c>
      <c r="E33" s="141" t="s">
        <v>8</v>
      </c>
      <c r="F33" s="128"/>
      <c r="G33" s="150"/>
      <c r="H33" s="27">
        <f t="shared" si="1"/>
        <v>0</v>
      </c>
      <c r="I33" s="159"/>
      <c r="J33" s="100" t="str">
        <f t="shared" si="2"/>
        <v/>
      </c>
    </row>
    <row r="34" spans="2:10" x14ac:dyDescent="0.3">
      <c r="B34" s="266"/>
      <c r="C34" s="234"/>
      <c r="D34" s="134" t="s">
        <v>8</v>
      </c>
      <c r="E34" s="141" t="s">
        <v>8</v>
      </c>
      <c r="F34" s="128"/>
      <c r="G34" s="150"/>
      <c r="H34" s="27">
        <f t="shared" si="1"/>
        <v>0</v>
      </c>
      <c r="I34" s="159"/>
      <c r="J34" s="100" t="str">
        <f t="shared" si="2"/>
        <v/>
      </c>
    </row>
    <row r="35" spans="2:10" x14ac:dyDescent="0.3">
      <c r="B35" s="266"/>
      <c r="C35" s="234"/>
      <c r="D35" s="134" t="s">
        <v>8</v>
      </c>
      <c r="E35" s="141" t="s">
        <v>8</v>
      </c>
      <c r="F35" s="128"/>
      <c r="G35" s="150"/>
      <c r="H35" s="27">
        <f t="shared" si="1"/>
        <v>0</v>
      </c>
      <c r="I35" s="159"/>
      <c r="J35" s="100" t="str">
        <f t="shared" si="2"/>
        <v/>
      </c>
    </row>
    <row r="36" spans="2:10" x14ac:dyDescent="0.3">
      <c r="B36" s="266"/>
      <c r="C36" s="234"/>
      <c r="D36" s="134" t="s">
        <v>8</v>
      </c>
      <c r="E36" s="141" t="s">
        <v>8</v>
      </c>
      <c r="F36" s="128"/>
      <c r="G36" s="150"/>
      <c r="H36" s="27">
        <f t="shared" si="1"/>
        <v>0</v>
      </c>
      <c r="I36" s="159"/>
      <c r="J36" s="100" t="str">
        <f t="shared" si="2"/>
        <v/>
      </c>
    </row>
    <row r="37" spans="2:10" x14ac:dyDescent="0.3">
      <c r="B37" s="266"/>
      <c r="C37" s="234"/>
      <c r="D37" s="134" t="s">
        <v>8</v>
      </c>
      <c r="E37" s="141" t="s">
        <v>8</v>
      </c>
      <c r="F37" s="128"/>
      <c r="G37" s="150"/>
      <c r="H37" s="27">
        <f t="shared" si="1"/>
        <v>0</v>
      </c>
      <c r="I37" s="159"/>
      <c r="J37" s="100" t="str">
        <f t="shared" si="2"/>
        <v/>
      </c>
    </row>
    <row r="38" spans="2:10" x14ac:dyDescent="0.3">
      <c r="B38" s="266"/>
      <c r="C38" s="234"/>
      <c r="D38" s="134" t="s">
        <v>8</v>
      </c>
      <c r="E38" s="141" t="s">
        <v>8</v>
      </c>
      <c r="F38" s="128"/>
      <c r="G38" s="150"/>
      <c r="H38" s="27">
        <f t="shared" si="1"/>
        <v>0</v>
      </c>
      <c r="I38" s="159"/>
      <c r="J38" s="100" t="str">
        <f t="shared" si="2"/>
        <v/>
      </c>
    </row>
    <row r="39" spans="2:10" x14ac:dyDescent="0.3">
      <c r="B39" s="266"/>
      <c r="C39" s="234"/>
      <c r="D39" s="134" t="s">
        <v>8</v>
      </c>
      <c r="E39" s="141" t="s">
        <v>8</v>
      </c>
      <c r="F39" s="128"/>
      <c r="G39" s="150"/>
      <c r="H39" s="27">
        <f t="shared" si="1"/>
        <v>0</v>
      </c>
      <c r="I39" s="159"/>
      <c r="J39" s="100" t="str">
        <f t="shared" si="2"/>
        <v/>
      </c>
    </row>
    <row r="40" spans="2:10" x14ac:dyDescent="0.3">
      <c r="B40" s="266"/>
      <c r="C40" s="234"/>
      <c r="D40" s="134" t="s">
        <v>8</v>
      </c>
      <c r="E40" s="141" t="s">
        <v>8</v>
      </c>
      <c r="F40" s="128"/>
      <c r="G40" s="150"/>
      <c r="H40" s="27">
        <f t="shared" si="1"/>
        <v>0</v>
      </c>
      <c r="I40" s="159"/>
      <c r="J40" s="100" t="str">
        <f t="shared" si="2"/>
        <v/>
      </c>
    </row>
    <row r="41" spans="2:10" x14ac:dyDescent="0.3">
      <c r="B41" s="266"/>
      <c r="C41" s="234"/>
      <c r="D41" s="134" t="s">
        <v>8</v>
      </c>
      <c r="E41" s="141" t="s">
        <v>8</v>
      </c>
      <c r="F41" s="128"/>
      <c r="G41" s="150"/>
      <c r="H41" s="27">
        <f t="shared" si="1"/>
        <v>0</v>
      </c>
      <c r="I41" s="159"/>
      <c r="J41" s="100" t="str">
        <f t="shared" si="2"/>
        <v/>
      </c>
    </row>
    <row r="42" spans="2:10" x14ac:dyDescent="0.3">
      <c r="B42" s="266"/>
      <c r="C42" s="234"/>
      <c r="D42" s="134" t="s">
        <v>8</v>
      </c>
      <c r="E42" s="141" t="s">
        <v>8</v>
      </c>
      <c r="F42" s="128"/>
      <c r="G42" s="150"/>
      <c r="H42" s="27">
        <f t="shared" si="1"/>
        <v>0</v>
      </c>
      <c r="I42" s="159"/>
      <c r="J42" s="100" t="str">
        <f t="shared" si="2"/>
        <v/>
      </c>
    </row>
    <row r="43" spans="2:10" x14ac:dyDescent="0.3">
      <c r="B43" s="266"/>
      <c r="C43" s="234"/>
      <c r="D43" s="134" t="s">
        <v>8</v>
      </c>
      <c r="E43" s="141" t="s">
        <v>8</v>
      </c>
      <c r="F43" s="128"/>
      <c r="G43" s="150"/>
      <c r="H43" s="27">
        <f t="shared" si="1"/>
        <v>0</v>
      </c>
      <c r="I43" s="159"/>
      <c r="J43" s="100" t="str">
        <f t="shared" si="2"/>
        <v/>
      </c>
    </row>
    <row r="44" spans="2:10" x14ac:dyDescent="0.3">
      <c r="B44" s="266"/>
      <c r="C44" s="234"/>
      <c r="D44" s="134" t="s">
        <v>8</v>
      </c>
      <c r="E44" s="141" t="s">
        <v>8</v>
      </c>
      <c r="F44" s="128"/>
      <c r="G44" s="150"/>
      <c r="H44" s="27">
        <f t="shared" si="1"/>
        <v>0</v>
      </c>
      <c r="I44" s="159"/>
      <c r="J44" s="100" t="str">
        <f t="shared" si="2"/>
        <v/>
      </c>
    </row>
    <row r="45" spans="2:10" x14ac:dyDescent="0.3">
      <c r="B45" s="266"/>
      <c r="C45" s="234"/>
      <c r="D45" s="134" t="s">
        <v>8</v>
      </c>
      <c r="E45" s="141" t="s">
        <v>8</v>
      </c>
      <c r="F45" s="128"/>
      <c r="G45" s="150"/>
      <c r="H45" s="27">
        <f t="shared" si="1"/>
        <v>0</v>
      </c>
      <c r="I45" s="159"/>
      <c r="J45" s="100" t="str">
        <f t="shared" si="2"/>
        <v/>
      </c>
    </row>
    <row r="46" spans="2:10" x14ac:dyDescent="0.3">
      <c r="B46" s="266"/>
      <c r="C46" s="234"/>
      <c r="D46" s="134" t="s">
        <v>8</v>
      </c>
      <c r="E46" s="141" t="s">
        <v>8</v>
      </c>
      <c r="F46" s="128"/>
      <c r="G46" s="150"/>
      <c r="H46" s="27">
        <f t="shared" si="1"/>
        <v>0</v>
      </c>
      <c r="I46" s="159"/>
      <c r="J46" s="100" t="str">
        <f t="shared" si="2"/>
        <v/>
      </c>
    </row>
    <row r="47" spans="2:10" x14ac:dyDescent="0.3">
      <c r="B47" s="266"/>
      <c r="C47" s="234"/>
      <c r="D47" s="134" t="s">
        <v>8</v>
      </c>
      <c r="E47" s="141" t="s">
        <v>8</v>
      </c>
      <c r="F47" s="128"/>
      <c r="G47" s="150"/>
      <c r="H47" s="27">
        <f t="shared" si="1"/>
        <v>0</v>
      </c>
      <c r="I47" s="159"/>
      <c r="J47" s="100" t="str">
        <f t="shared" si="2"/>
        <v/>
      </c>
    </row>
    <row r="48" spans="2:10" x14ac:dyDescent="0.3">
      <c r="B48" s="266"/>
      <c r="C48" s="234"/>
      <c r="D48" s="134" t="s">
        <v>8</v>
      </c>
      <c r="E48" s="141" t="s">
        <v>8</v>
      </c>
      <c r="F48" s="128"/>
      <c r="G48" s="150"/>
      <c r="H48" s="27">
        <f t="shared" si="1"/>
        <v>0</v>
      </c>
      <c r="I48" s="159"/>
      <c r="J48" s="100" t="str">
        <f t="shared" si="2"/>
        <v/>
      </c>
    </row>
    <row r="49" spans="2:11" x14ac:dyDescent="0.3">
      <c r="B49" s="266"/>
      <c r="C49" s="234"/>
      <c r="D49" s="134" t="s">
        <v>8</v>
      </c>
      <c r="E49" s="141" t="s">
        <v>8</v>
      </c>
      <c r="F49" s="128"/>
      <c r="G49" s="150"/>
      <c r="H49" s="27">
        <f t="shared" si="1"/>
        <v>0</v>
      </c>
      <c r="I49" s="159"/>
      <c r="J49" s="100" t="str">
        <f t="shared" si="2"/>
        <v/>
      </c>
    </row>
    <row r="50" spans="2:11" x14ac:dyDescent="0.3">
      <c r="B50" s="266"/>
      <c r="C50" s="234"/>
      <c r="D50" s="134" t="s">
        <v>8</v>
      </c>
      <c r="E50" s="141" t="s">
        <v>8</v>
      </c>
      <c r="F50" s="128"/>
      <c r="G50" s="150"/>
      <c r="H50" s="27">
        <f t="shared" si="1"/>
        <v>0</v>
      </c>
      <c r="I50" s="159"/>
      <c r="J50" s="100" t="str">
        <f t="shared" si="2"/>
        <v/>
      </c>
    </row>
    <row r="51" spans="2:11" ht="15" thickBot="1" x14ac:dyDescent="0.35">
      <c r="B51" s="268"/>
      <c r="C51" s="242"/>
      <c r="D51" s="135" t="s">
        <v>8</v>
      </c>
      <c r="E51" s="151" t="s">
        <v>8</v>
      </c>
      <c r="F51" s="128"/>
      <c r="G51" s="152"/>
      <c r="H51" s="27">
        <f t="shared" si="1"/>
        <v>0</v>
      </c>
      <c r="I51" s="159"/>
      <c r="J51" s="101" t="str">
        <f t="shared" si="2"/>
        <v/>
      </c>
    </row>
    <row r="52" spans="2:11" ht="15" thickBot="1" x14ac:dyDescent="0.35">
      <c r="B52" s="47" t="s">
        <v>32</v>
      </c>
      <c r="C52" s="79"/>
      <c r="D52" s="79"/>
      <c r="E52" s="79"/>
      <c r="F52" s="79"/>
      <c r="G52" s="80"/>
      <c r="H52" s="69">
        <f>SUM(H12:H51)</f>
        <v>0</v>
      </c>
      <c r="I52" s="81"/>
      <c r="K52" s="1"/>
    </row>
  </sheetData>
  <sheetProtection algorithmName="SHA-512" hashValue="ithapmTEi7XE5ZCmoz7Y/tyXZNb4mZWmsGZZrd7ARMCR3UMYiyYaXUvnqK4ZRYTjqIZ/qFQoPtjyMnEPIKYZRw==" saltValue="dCO+CNswPbiiI6buh1XXzw==" spinCount="100000" sheet="1" formatColumns="0" formatRows="0" selectLockedCells="1" autoFilter="0"/>
  <autoFilter ref="B11:J11"/>
  <mergeCells count="2">
    <mergeCell ref="B10:I10"/>
    <mergeCell ref="B9:I9"/>
  </mergeCells>
  <conditionalFormatting sqref="C5">
    <cfRule type="containsText" dxfId="8" priority="1" operator="containsText" text="Incomplete">
      <formula>NOT(ISERROR(SEARCH("Incomplete",C5)))</formula>
    </cfRule>
    <cfRule type="containsText" dxfId="7" priority="2" operator="containsText" text="Complete">
      <formula>NOT(ISERROR(SEARCH("Complete",C5)))</formula>
    </cfRule>
    <cfRule type="containsText" dxfId="6" priority="3" operator="containsText" text="Rows">
      <formula>NOT(ISERROR(SEARCH("Rows",C5)))</formula>
    </cfRule>
  </conditionalFormatting>
  <dataValidations count="6">
    <dataValidation type="list" allowBlank="1" showInputMessage="1" showErrorMessage="1" errorTitle="Input error" error="Select from drop down list only." sqref="C6">
      <formula1>"Select…,Yes - Complete below,No"</formula1>
    </dataValidation>
    <dataValidation type="list" allowBlank="1" showInputMessage="1" showErrorMessage="1" sqref="D13:D51">
      <formula1>"Select…,Yes,No"</formula1>
    </dataValidation>
    <dataValidation type="list" allowBlank="1" showInputMessage="1" showErrorMessage="1" sqref="E13:E51">
      <formula1>"Select…,United Kingdom,Outside United Kingdom"</formula1>
    </dataValidation>
    <dataValidation type="list" allowBlank="1" showInputMessage="1" showErrorMessage="1" errorTitle="Input error" error="Select from drop down list only." sqref="D12">
      <formula1>"Select…,Yes,No"</formula1>
    </dataValidation>
    <dataValidation type="list" allowBlank="1" showInputMessage="1" showErrorMessage="1" errorTitle="Input error" error="Select from drop down list only." sqref="E12">
      <formula1>"Select…,United Kingdom,Outside United Kingdom"</formula1>
    </dataValidation>
    <dataValidation type="custom" errorStyle="warning" allowBlank="1" showInputMessage="1" showErrorMessage="1" errorTitle="Cost per item value" error="As organisation is an associate or related party:_x000a_- ensure that value is included with no profit or margin; and _x000a__x000a_- ensure that narrative is included on how the organsiation is an associate or related party. " sqref="F12:F51">
      <formula1>OR(AND(D12="No",D12="Select…"),AND(D12="No",E12="United Kingdom"))</formula1>
    </dataValidation>
  </dataValidations>
  <pageMargins left="0.31496062992125984" right="0.31496062992125984" top="0.35433070866141736" bottom="0.35433070866141736" header="0.31496062992125984" footer="0.31496062992125984"/>
  <pageSetup paperSize="9" scale="50" orientation="landscape" r:id="rId1"/>
  <ignoredErrors>
    <ignoredError sqref="J6" formula="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B1:G51"/>
  <sheetViews>
    <sheetView showGridLines="0" zoomScale="80" zoomScaleNormal="80" workbookViewId="0">
      <pane ySplit="10" topLeftCell="A11" activePane="bottomLeft" state="frozen"/>
      <selection pane="bottomLeft" activeCell="C6" sqref="C6"/>
    </sheetView>
  </sheetViews>
  <sheetFormatPr defaultRowHeight="14.4" x14ac:dyDescent="0.3"/>
  <cols>
    <col min="1" max="1" width="5.5546875" customWidth="1"/>
    <col min="2" max="2" width="51.44140625" customWidth="1"/>
    <col min="3" max="6" width="30.5546875" customWidth="1"/>
    <col min="7" max="7" width="13.88671875" customWidth="1"/>
  </cols>
  <sheetData>
    <row r="1" spans="2:7" x14ac:dyDescent="0.3">
      <c r="B1" s="3" t="s">
        <v>0</v>
      </c>
      <c r="C1" s="3"/>
      <c r="D1" s="3"/>
      <c r="E1" s="3"/>
      <c r="F1" s="3"/>
      <c r="G1" s="4"/>
    </row>
    <row r="2" spans="2:7" ht="15" thickBot="1" x14ac:dyDescent="0.35">
      <c r="B2" s="5" t="s">
        <v>1</v>
      </c>
      <c r="C2" s="5"/>
      <c r="D2" s="5"/>
      <c r="E2" s="5"/>
      <c r="F2" s="5"/>
      <c r="G2" s="6"/>
    </row>
    <row r="3" spans="2:7" x14ac:dyDescent="0.3">
      <c r="B3" s="35" t="s">
        <v>2</v>
      </c>
      <c r="C3" s="36" t="str">
        <f>IF('Application details'!C23="","",'Application details'!C23)</f>
        <v/>
      </c>
      <c r="D3" s="22"/>
      <c r="E3" s="22"/>
      <c r="F3" s="22"/>
      <c r="G3" s="102" t="s">
        <v>96</v>
      </c>
    </row>
    <row r="4" spans="2:7" x14ac:dyDescent="0.3">
      <c r="B4" s="37" t="s">
        <v>174</v>
      </c>
      <c r="C4" s="38" t="str">
        <f ca="1">MID(CELL("filename",A1),FIND("]",CELL("filename",A1))+1,255)</f>
        <v>Other costs</v>
      </c>
      <c r="D4" s="7"/>
      <c r="E4" s="7"/>
      <c r="F4" s="7"/>
      <c r="G4" s="229"/>
    </row>
    <row r="5" spans="2:7" x14ac:dyDescent="0.3">
      <c r="B5" s="37" t="s">
        <v>72</v>
      </c>
      <c r="C5" s="38" t="str">
        <f>IF(C6="Select…","Incomplete",IF(C6="No","Complete",IF(F51=0,"Incomplete - no data entered",IF(SUM(G:G)&gt;0,SUM(G:G)&amp;" Rows are missing Item details","Complete"))))</f>
        <v>Incomplete</v>
      </c>
      <c r="D5" s="7"/>
      <c r="E5" s="7"/>
      <c r="F5" s="7"/>
      <c r="G5" s="229"/>
    </row>
    <row r="6" spans="2:7" x14ac:dyDescent="0.3">
      <c r="B6" s="37" t="s">
        <v>82</v>
      </c>
      <c r="C6" s="136" t="s">
        <v>8</v>
      </c>
      <c r="D6" s="7"/>
      <c r="E6" s="7"/>
      <c r="F6" s="7"/>
      <c r="G6" s="100">
        <f>IF(C6="Select…",1,"")</f>
        <v>1</v>
      </c>
    </row>
    <row r="7" spans="2:7" ht="15" thickBot="1" x14ac:dyDescent="0.35">
      <c r="B7" s="16" t="s">
        <v>84</v>
      </c>
      <c r="C7" s="61">
        <f>IF(C6="Select…",0,IF(C6="No",0,F51))</f>
        <v>0</v>
      </c>
      <c r="D7" s="7"/>
      <c r="E7" s="7"/>
      <c r="F7" s="7"/>
      <c r="G7" s="229"/>
    </row>
    <row r="8" spans="2:7" ht="15" thickBot="1" x14ac:dyDescent="0.35">
      <c r="G8" s="229"/>
    </row>
    <row r="9" spans="2:7" ht="71.400000000000006" customHeight="1" thickBot="1" x14ac:dyDescent="0.35">
      <c r="B9" s="455" t="s">
        <v>94</v>
      </c>
      <c r="C9" s="456"/>
      <c r="D9" s="456"/>
      <c r="E9" s="456"/>
      <c r="F9" s="457"/>
      <c r="G9" s="275"/>
    </row>
    <row r="10" spans="2:7" ht="27" thickBot="1" x14ac:dyDescent="0.35">
      <c r="B10" s="84" t="s">
        <v>81</v>
      </c>
      <c r="C10" s="113" t="s">
        <v>51</v>
      </c>
      <c r="D10" s="113" t="s">
        <v>52</v>
      </c>
      <c r="E10" s="113" t="s">
        <v>60</v>
      </c>
      <c r="F10" s="114" t="s">
        <v>65</v>
      </c>
      <c r="G10" s="275"/>
    </row>
    <row r="11" spans="2:7" x14ac:dyDescent="0.3">
      <c r="B11" s="269"/>
      <c r="C11" s="154"/>
      <c r="D11" s="155"/>
      <c r="E11" s="156"/>
      <c r="F11" s="107">
        <f>C11*D11*E11</f>
        <v>0</v>
      </c>
      <c r="G11" s="105" t="str">
        <f>IF(F11=0,"",IF(B11="",1,""))</f>
        <v/>
      </c>
    </row>
    <row r="12" spans="2:7" x14ac:dyDescent="0.3">
      <c r="B12" s="266"/>
      <c r="C12" s="134"/>
      <c r="D12" s="130"/>
      <c r="E12" s="143"/>
      <c r="F12" s="44">
        <f t="shared" ref="F12:F50" si="0">C12*D12*E12</f>
        <v>0</v>
      </c>
      <c r="G12" s="105" t="str">
        <f t="shared" ref="G12:G50" si="1">IF(F12=0,"",IF(B12="",1,""))</f>
        <v/>
      </c>
    </row>
    <row r="13" spans="2:7" x14ac:dyDescent="0.3">
      <c r="B13" s="266"/>
      <c r="C13" s="134"/>
      <c r="D13" s="130"/>
      <c r="E13" s="143"/>
      <c r="F13" s="44">
        <f t="shared" si="0"/>
        <v>0</v>
      </c>
      <c r="G13" s="105" t="str">
        <f t="shared" si="1"/>
        <v/>
      </c>
    </row>
    <row r="14" spans="2:7" x14ac:dyDescent="0.3">
      <c r="B14" s="266"/>
      <c r="C14" s="134"/>
      <c r="D14" s="130"/>
      <c r="E14" s="143"/>
      <c r="F14" s="44">
        <f t="shared" si="0"/>
        <v>0</v>
      </c>
      <c r="G14" s="105" t="str">
        <f t="shared" si="1"/>
        <v/>
      </c>
    </row>
    <row r="15" spans="2:7" x14ac:dyDescent="0.3">
      <c r="B15" s="266"/>
      <c r="C15" s="134"/>
      <c r="D15" s="130"/>
      <c r="E15" s="143"/>
      <c r="F15" s="44">
        <f t="shared" si="0"/>
        <v>0</v>
      </c>
      <c r="G15" s="105" t="str">
        <f t="shared" si="1"/>
        <v/>
      </c>
    </row>
    <row r="16" spans="2:7" x14ac:dyDescent="0.3">
      <c r="B16" s="266"/>
      <c r="C16" s="134"/>
      <c r="D16" s="130"/>
      <c r="E16" s="143"/>
      <c r="F16" s="44">
        <f t="shared" si="0"/>
        <v>0</v>
      </c>
      <c r="G16" s="105" t="str">
        <f t="shared" si="1"/>
        <v/>
      </c>
    </row>
    <row r="17" spans="2:7" x14ac:dyDescent="0.3">
      <c r="B17" s="266"/>
      <c r="C17" s="134"/>
      <c r="D17" s="130"/>
      <c r="E17" s="143"/>
      <c r="F17" s="44">
        <f t="shared" si="0"/>
        <v>0</v>
      </c>
      <c r="G17" s="105" t="str">
        <f t="shared" si="1"/>
        <v/>
      </c>
    </row>
    <row r="18" spans="2:7" x14ac:dyDescent="0.3">
      <c r="B18" s="266"/>
      <c r="C18" s="134"/>
      <c r="D18" s="130"/>
      <c r="E18" s="143"/>
      <c r="F18" s="44">
        <f t="shared" si="0"/>
        <v>0</v>
      </c>
      <c r="G18" s="105" t="str">
        <f t="shared" si="1"/>
        <v/>
      </c>
    </row>
    <row r="19" spans="2:7" x14ac:dyDescent="0.3">
      <c r="B19" s="266"/>
      <c r="C19" s="134"/>
      <c r="D19" s="130"/>
      <c r="E19" s="143"/>
      <c r="F19" s="44">
        <f t="shared" si="0"/>
        <v>0</v>
      </c>
      <c r="G19" s="105" t="str">
        <f t="shared" si="1"/>
        <v/>
      </c>
    </row>
    <row r="20" spans="2:7" x14ac:dyDescent="0.3">
      <c r="B20" s="266"/>
      <c r="C20" s="134"/>
      <c r="D20" s="130"/>
      <c r="E20" s="143"/>
      <c r="F20" s="44">
        <f t="shared" si="0"/>
        <v>0</v>
      </c>
      <c r="G20" s="105" t="str">
        <f t="shared" si="1"/>
        <v/>
      </c>
    </row>
    <row r="21" spans="2:7" x14ac:dyDescent="0.3">
      <c r="B21" s="266"/>
      <c r="C21" s="134"/>
      <c r="D21" s="130"/>
      <c r="E21" s="143"/>
      <c r="F21" s="44">
        <f t="shared" si="0"/>
        <v>0</v>
      </c>
      <c r="G21" s="105" t="str">
        <f t="shared" si="1"/>
        <v/>
      </c>
    </row>
    <row r="22" spans="2:7" x14ac:dyDescent="0.3">
      <c r="B22" s="266"/>
      <c r="C22" s="134"/>
      <c r="D22" s="130"/>
      <c r="E22" s="143"/>
      <c r="F22" s="44">
        <f t="shared" si="0"/>
        <v>0</v>
      </c>
      <c r="G22" s="105" t="str">
        <f t="shared" si="1"/>
        <v/>
      </c>
    </row>
    <row r="23" spans="2:7" x14ac:dyDescent="0.3">
      <c r="B23" s="266"/>
      <c r="C23" s="134"/>
      <c r="D23" s="130"/>
      <c r="E23" s="143"/>
      <c r="F23" s="44">
        <f t="shared" si="0"/>
        <v>0</v>
      </c>
      <c r="G23" s="105" t="str">
        <f t="shared" si="1"/>
        <v/>
      </c>
    </row>
    <row r="24" spans="2:7" x14ac:dyDescent="0.3">
      <c r="B24" s="266"/>
      <c r="C24" s="134"/>
      <c r="D24" s="130"/>
      <c r="E24" s="143"/>
      <c r="F24" s="44">
        <f t="shared" si="0"/>
        <v>0</v>
      </c>
      <c r="G24" s="105" t="str">
        <f t="shared" si="1"/>
        <v/>
      </c>
    </row>
    <row r="25" spans="2:7" x14ac:dyDescent="0.3">
      <c r="B25" s="266"/>
      <c r="C25" s="134"/>
      <c r="D25" s="130"/>
      <c r="E25" s="143"/>
      <c r="F25" s="44">
        <f t="shared" si="0"/>
        <v>0</v>
      </c>
      <c r="G25" s="105" t="str">
        <f t="shared" si="1"/>
        <v/>
      </c>
    </row>
    <row r="26" spans="2:7" x14ac:dyDescent="0.3">
      <c r="B26" s="266"/>
      <c r="C26" s="134"/>
      <c r="D26" s="130"/>
      <c r="E26" s="143"/>
      <c r="F26" s="44">
        <f t="shared" si="0"/>
        <v>0</v>
      </c>
      <c r="G26" s="105" t="str">
        <f t="shared" si="1"/>
        <v/>
      </c>
    </row>
    <row r="27" spans="2:7" x14ac:dyDescent="0.3">
      <c r="B27" s="266"/>
      <c r="C27" s="134"/>
      <c r="D27" s="130"/>
      <c r="E27" s="143"/>
      <c r="F27" s="44">
        <f t="shared" si="0"/>
        <v>0</v>
      </c>
      <c r="G27" s="105" t="str">
        <f t="shared" si="1"/>
        <v/>
      </c>
    </row>
    <row r="28" spans="2:7" x14ac:dyDescent="0.3">
      <c r="B28" s="266"/>
      <c r="C28" s="134"/>
      <c r="D28" s="130"/>
      <c r="E28" s="143"/>
      <c r="F28" s="44">
        <f t="shared" si="0"/>
        <v>0</v>
      </c>
      <c r="G28" s="105" t="str">
        <f t="shared" si="1"/>
        <v/>
      </c>
    </row>
    <row r="29" spans="2:7" x14ac:dyDescent="0.3">
      <c r="B29" s="266"/>
      <c r="C29" s="134"/>
      <c r="D29" s="130"/>
      <c r="E29" s="143"/>
      <c r="F29" s="44">
        <f t="shared" si="0"/>
        <v>0</v>
      </c>
      <c r="G29" s="105" t="str">
        <f t="shared" si="1"/>
        <v/>
      </c>
    </row>
    <row r="30" spans="2:7" x14ac:dyDescent="0.3">
      <c r="B30" s="266"/>
      <c r="C30" s="134"/>
      <c r="D30" s="130"/>
      <c r="E30" s="143"/>
      <c r="F30" s="44">
        <f t="shared" si="0"/>
        <v>0</v>
      </c>
      <c r="G30" s="105" t="str">
        <f t="shared" si="1"/>
        <v/>
      </c>
    </row>
    <row r="31" spans="2:7" x14ac:dyDescent="0.3">
      <c r="B31" s="266"/>
      <c r="C31" s="134"/>
      <c r="D31" s="130"/>
      <c r="E31" s="143"/>
      <c r="F31" s="44">
        <f t="shared" si="0"/>
        <v>0</v>
      </c>
      <c r="G31" s="105" t="str">
        <f t="shared" si="1"/>
        <v/>
      </c>
    </row>
    <row r="32" spans="2:7" x14ac:dyDescent="0.3">
      <c r="B32" s="266"/>
      <c r="C32" s="134"/>
      <c r="D32" s="130"/>
      <c r="E32" s="143"/>
      <c r="F32" s="44">
        <f t="shared" si="0"/>
        <v>0</v>
      </c>
      <c r="G32" s="105" t="str">
        <f t="shared" si="1"/>
        <v/>
      </c>
    </row>
    <row r="33" spans="2:7" x14ac:dyDescent="0.3">
      <c r="B33" s="266"/>
      <c r="C33" s="134"/>
      <c r="D33" s="130"/>
      <c r="E33" s="143"/>
      <c r="F33" s="44">
        <f t="shared" si="0"/>
        <v>0</v>
      </c>
      <c r="G33" s="105" t="str">
        <f t="shared" si="1"/>
        <v/>
      </c>
    </row>
    <row r="34" spans="2:7" x14ac:dyDescent="0.3">
      <c r="B34" s="266"/>
      <c r="C34" s="134"/>
      <c r="D34" s="130"/>
      <c r="E34" s="143"/>
      <c r="F34" s="44">
        <f t="shared" si="0"/>
        <v>0</v>
      </c>
      <c r="G34" s="105" t="str">
        <f t="shared" si="1"/>
        <v/>
      </c>
    </row>
    <row r="35" spans="2:7" x14ac:dyDescent="0.3">
      <c r="B35" s="266"/>
      <c r="C35" s="134"/>
      <c r="D35" s="130"/>
      <c r="E35" s="143"/>
      <c r="F35" s="44">
        <f t="shared" si="0"/>
        <v>0</v>
      </c>
      <c r="G35" s="105" t="str">
        <f t="shared" si="1"/>
        <v/>
      </c>
    </row>
    <row r="36" spans="2:7" x14ac:dyDescent="0.3">
      <c r="B36" s="266"/>
      <c r="C36" s="134"/>
      <c r="D36" s="130"/>
      <c r="E36" s="143"/>
      <c r="F36" s="44">
        <f t="shared" si="0"/>
        <v>0</v>
      </c>
      <c r="G36" s="105" t="str">
        <f t="shared" si="1"/>
        <v/>
      </c>
    </row>
    <row r="37" spans="2:7" x14ac:dyDescent="0.3">
      <c r="B37" s="266"/>
      <c r="C37" s="134"/>
      <c r="D37" s="130"/>
      <c r="E37" s="143"/>
      <c r="F37" s="44">
        <f t="shared" si="0"/>
        <v>0</v>
      </c>
      <c r="G37" s="105" t="str">
        <f t="shared" si="1"/>
        <v/>
      </c>
    </row>
    <row r="38" spans="2:7" x14ac:dyDescent="0.3">
      <c r="B38" s="266"/>
      <c r="C38" s="134"/>
      <c r="D38" s="130"/>
      <c r="E38" s="143"/>
      <c r="F38" s="44">
        <f t="shared" si="0"/>
        <v>0</v>
      </c>
      <c r="G38" s="105" t="str">
        <f t="shared" si="1"/>
        <v/>
      </c>
    </row>
    <row r="39" spans="2:7" x14ac:dyDescent="0.3">
      <c r="B39" s="266"/>
      <c r="C39" s="134"/>
      <c r="D39" s="130"/>
      <c r="E39" s="143"/>
      <c r="F39" s="44">
        <f t="shared" si="0"/>
        <v>0</v>
      </c>
      <c r="G39" s="105" t="str">
        <f t="shared" si="1"/>
        <v/>
      </c>
    </row>
    <row r="40" spans="2:7" x14ac:dyDescent="0.3">
      <c r="B40" s="266"/>
      <c r="C40" s="134"/>
      <c r="D40" s="130"/>
      <c r="E40" s="143"/>
      <c r="F40" s="44">
        <f t="shared" si="0"/>
        <v>0</v>
      </c>
      <c r="G40" s="105" t="str">
        <f t="shared" si="1"/>
        <v/>
      </c>
    </row>
    <row r="41" spans="2:7" x14ac:dyDescent="0.3">
      <c r="B41" s="266"/>
      <c r="C41" s="134"/>
      <c r="D41" s="130"/>
      <c r="E41" s="143"/>
      <c r="F41" s="44">
        <f t="shared" si="0"/>
        <v>0</v>
      </c>
      <c r="G41" s="105" t="str">
        <f t="shared" si="1"/>
        <v/>
      </c>
    </row>
    <row r="42" spans="2:7" x14ac:dyDescent="0.3">
      <c r="B42" s="266"/>
      <c r="C42" s="134"/>
      <c r="D42" s="130"/>
      <c r="E42" s="143"/>
      <c r="F42" s="44">
        <f t="shared" si="0"/>
        <v>0</v>
      </c>
      <c r="G42" s="105" t="str">
        <f t="shared" si="1"/>
        <v/>
      </c>
    </row>
    <row r="43" spans="2:7" x14ac:dyDescent="0.3">
      <c r="B43" s="266"/>
      <c r="C43" s="134"/>
      <c r="D43" s="130"/>
      <c r="E43" s="143"/>
      <c r="F43" s="44">
        <f t="shared" si="0"/>
        <v>0</v>
      </c>
      <c r="G43" s="105" t="str">
        <f t="shared" si="1"/>
        <v/>
      </c>
    </row>
    <row r="44" spans="2:7" x14ac:dyDescent="0.3">
      <c r="B44" s="266"/>
      <c r="C44" s="134"/>
      <c r="D44" s="130"/>
      <c r="E44" s="143"/>
      <c r="F44" s="44">
        <f t="shared" si="0"/>
        <v>0</v>
      </c>
      <c r="G44" s="105" t="str">
        <f t="shared" si="1"/>
        <v/>
      </c>
    </row>
    <row r="45" spans="2:7" x14ac:dyDescent="0.3">
      <c r="B45" s="266"/>
      <c r="C45" s="134"/>
      <c r="D45" s="130"/>
      <c r="E45" s="143"/>
      <c r="F45" s="44">
        <f t="shared" si="0"/>
        <v>0</v>
      </c>
      <c r="G45" s="105" t="str">
        <f t="shared" si="1"/>
        <v/>
      </c>
    </row>
    <row r="46" spans="2:7" x14ac:dyDescent="0.3">
      <c r="B46" s="266"/>
      <c r="C46" s="134"/>
      <c r="D46" s="130"/>
      <c r="E46" s="143"/>
      <c r="F46" s="44">
        <f t="shared" si="0"/>
        <v>0</v>
      </c>
      <c r="G46" s="105" t="str">
        <f t="shared" si="1"/>
        <v/>
      </c>
    </row>
    <row r="47" spans="2:7" x14ac:dyDescent="0.3">
      <c r="B47" s="266"/>
      <c r="C47" s="134"/>
      <c r="D47" s="130"/>
      <c r="E47" s="143"/>
      <c r="F47" s="44">
        <f t="shared" si="0"/>
        <v>0</v>
      </c>
      <c r="G47" s="105" t="str">
        <f t="shared" si="1"/>
        <v/>
      </c>
    </row>
    <row r="48" spans="2:7" x14ac:dyDescent="0.3">
      <c r="B48" s="266"/>
      <c r="C48" s="134"/>
      <c r="D48" s="130"/>
      <c r="E48" s="143"/>
      <c r="F48" s="44">
        <f t="shared" si="0"/>
        <v>0</v>
      </c>
      <c r="G48" s="105" t="str">
        <f t="shared" si="1"/>
        <v/>
      </c>
    </row>
    <row r="49" spans="2:7" x14ac:dyDescent="0.3">
      <c r="B49" s="266"/>
      <c r="C49" s="134"/>
      <c r="D49" s="130"/>
      <c r="E49" s="143"/>
      <c r="F49" s="44">
        <f t="shared" si="0"/>
        <v>0</v>
      </c>
      <c r="G49" s="105" t="str">
        <f t="shared" si="1"/>
        <v/>
      </c>
    </row>
    <row r="50" spans="2:7" ht="15" thickBot="1" x14ac:dyDescent="0.35">
      <c r="B50" s="268"/>
      <c r="C50" s="135"/>
      <c r="D50" s="133"/>
      <c r="E50" s="157"/>
      <c r="F50" s="45">
        <f t="shared" si="0"/>
        <v>0</v>
      </c>
      <c r="G50" s="106" t="str">
        <f t="shared" si="1"/>
        <v/>
      </c>
    </row>
    <row r="51" spans="2:7" ht="15" thickBot="1" x14ac:dyDescent="0.35">
      <c r="B51" s="47" t="s">
        <v>32</v>
      </c>
      <c r="C51" s="96"/>
      <c r="D51" s="96"/>
      <c r="E51" s="96"/>
      <c r="F51" s="69">
        <f>SUM(F11:F50)</f>
        <v>0</v>
      </c>
      <c r="G51" s="1"/>
    </row>
  </sheetData>
  <sheetProtection algorithmName="SHA-512" hashValue="cesEGGhhraJsKSvL7dSuvDNHa33EWl/wCRkq35ukx4zxBesZolOrSkr4lAcdpShT/vNyHKVj0UJgrKLTQ62V5g==" saltValue="3SUgv6//FqK2ksSHmqZapg==" spinCount="100000" sheet="1" formatColumns="0" formatRows="0" selectLockedCells="1" autoFilter="0"/>
  <autoFilter ref="B10:G10"/>
  <mergeCells count="1">
    <mergeCell ref="B9:F9"/>
  </mergeCells>
  <conditionalFormatting sqref="C5">
    <cfRule type="containsText" dxfId="5" priority="1" operator="containsText" text="Incomplete">
      <formula>NOT(ISERROR(SEARCH("Incomplete",C5)))</formula>
    </cfRule>
    <cfRule type="containsText" dxfId="4" priority="2" operator="containsText" text="Complete">
      <formula>NOT(ISERROR(SEARCH("Complete",C5)))</formula>
    </cfRule>
    <cfRule type="containsText" dxfId="3" priority="3" operator="containsText" text="Rows">
      <formula>NOT(ISERROR(SEARCH("Rows",C5)))</formula>
    </cfRule>
  </conditionalFormatting>
  <dataValidations count="2">
    <dataValidation type="list" allowBlank="1" showInputMessage="1" showErrorMessage="1" errorTitle="Input error" error="Select from drop down list only." sqref="C6">
      <formula1>"Select…,Yes - Complete below,No"</formula1>
    </dataValidation>
    <dataValidation type="decimal" allowBlank="1" showInputMessage="1" showErrorMessage="1" errorTitle="Input error" error="Enter value between 0% and 100%" sqref="E11:E50">
      <formula1>0</formula1>
      <formula2>1</formula2>
    </dataValidation>
  </dataValidations>
  <pageMargins left="0.31496062992125984" right="0.31496062992125984" top="0.35433070866141736" bottom="0.35433070866141736" header="0.31496062992125984" footer="0.31496062992125984"/>
  <pageSetup paperSize="9" scale="66" orientation="landscape"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A1:J473"/>
  <sheetViews>
    <sheetView showGridLines="0" zoomScale="80" zoomScaleNormal="80" workbookViewId="0">
      <pane ySplit="5" topLeftCell="A6" activePane="bottomLeft" state="frozen"/>
      <selection pane="bottomLeft" activeCell="H29" sqref="H29"/>
    </sheetView>
  </sheetViews>
  <sheetFormatPr defaultRowHeight="14.4" x14ac:dyDescent="0.3"/>
  <cols>
    <col min="1" max="1" width="5.5546875" style="331" customWidth="1"/>
    <col min="2" max="2" width="26.88671875" customWidth="1"/>
    <col min="3" max="3" width="36.88671875" customWidth="1"/>
    <col min="4" max="9" width="30.5546875" customWidth="1"/>
    <col min="10" max="10" width="11.33203125" customWidth="1"/>
  </cols>
  <sheetData>
    <row r="1" spans="1:10" x14ac:dyDescent="0.3">
      <c r="B1" s="3" t="s">
        <v>0</v>
      </c>
      <c r="C1" s="3"/>
      <c r="D1" s="3"/>
      <c r="E1" s="3"/>
      <c r="F1" s="3"/>
      <c r="G1" s="3"/>
      <c r="H1" s="3"/>
      <c r="I1" s="3"/>
    </row>
    <row r="2" spans="1:10" ht="14.4" customHeight="1" x14ac:dyDescent="0.3">
      <c r="B2" s="332" t="s">
        <v>1</v>
      </c>
      <c r="C2" s="332"/>
      <c r="D2" s="5"/>
      <c r="E2" s="5"/>
      <c r="F2" s="5"/>
      <c r="G2" s="5"/>
      <c r="H2" s="5"/>
      <c r="I2" s="5"/>
    </row>
    <row r="3" spans="1:10" ht="14.4" customHeight="1" x14ac:dyDescent="0.3">
      <c r="B3" s="333" t="s">
        <v>2</v>
      </c>
      <c r="C3" s="393" t="str">
        <f>'Application details'!C3</f>
        <v/>
      </c>
      <c r="D3" s="22"/>
      <c r="E3" s="22"/>
      <c r="F3" s="22"/>
      <c r="G3" s="22"/>
      <c r="H3" s="22"/>
      <c r="I3" s="22"/>
      <c r="J3" s="102" t="s">
        <v>96</v>
      </c>
    </row>
    <row r="4" spans="1:10" ht="14.4" customHeight="1" x14ac:dyDescent="0.3">
      <c r="B4" s="333" t="s">
        <v>173</v>
      </c>
      <c r="C4" s="55" t="str">
        <f ca="1">MID(CELL("filename",A1),FIND("]",CELL("filename",A1))+1,255)</f>
        <v>SUMMARY - LEAD APPLICANTS ONLY</v>
      </c>
      <c r="D4" s="7"/>
      <c r="E4" s="7"/>
      <c r="F4" s="7"/>
      <c r="G4" s="7"/>
      <c r="H4" s="7"/>
      <c r="I4" s="7"/>
      <c r="J4" s="334"/>
    </row>
    <row r="5" spans="1:10" ht="15" customHeight="1" thickBot="1" x14ac:dyDescent="0.35">
      <c r="B5" s="16" t="s">
        <v>72</v>
      </c>
      <c r="C5" s="258" t="str">
        <f>IF(SUM(J:J)&gt;0,SUM(J:J)&amp;" rows need review - see below","Complete")</f>
        <v>1 rows need review - see below</v>
      </c>
      <c r="D5" s="7"/>
      <c r="E5" s="7"/>
      <c r="F5" s="7"/>
      <c r="G5" s="7"/>
      <c r="H5" s="7"/>
      <c r="I5" s="7"/>
      <c r="J5" s="227"/>
    </row>
    <row r="6" spans="1:10" ht="15" customHeight="1" thickBot="1" x14ac:dyDescent="0.35">
      <c r="B6" s="7"/>
      <c r="C6" s="7"/>
      <c r="D6" s="7"/>
      <c r="E6" s="7"/>
      <c r="F6" s="7"/>
      <c r="G6" s="7"/>
      <c r="H6" s="7"/>
      <c r="I6" s="7"/>
      <c r="J6" s="229"/>
    </row>
    <row r="7" spans="1:10" ht="15" thickBot="1" x14ac:dyDescent="0.35">
      <c r="A7" s="331">
        <v>1</v>
      </c>
      <c r="B7" s="371" t="str">
        <f>'Application details'!C3</f>
        <v/>
      </c>
      <c r="C7" s="369"/>
      <c r="D7" s="369"/>
      <c r="E7" s="369"/>
      <c r="F7" s="369"/>
      <c r="G7" s="369"/>
      <c r="H7" s="369"/>
      <c r="I7" s="370"/>
      <c r="J7" s="276"/>
    </row>
    <row r="8" spans="1:10" ht="15" customHeight="1" thickBot="1" x14ac:dyDescent="0.35">
      <c r="B8" s="338" t="s">
        <v>151</v>
      </c>
      <c r="C8" s="339"/>
      <c r="D8" s="339"/>
      <c r="E8" s="339"/>
      <c r="F8" s="339"/>
      <c r="G8" s="339"/>
      <c r="H8" s="339"/>
      <c r="I8" s="340"/>
      <c r="J8" s="276"/>
    </row>
    <row r="9" spans="1:10" ht="14.4" customHeight="1" x14ac:dyDescent="0.3">
      <c r="B9" s="283"/>
      <c r="C9" s="282" t="s">
        <v>201</v>
      </c>
      <c r="D9" s="259" t="s">
        <v>155</v>
      </c>
      <c r="E9" s="259" t="s">
        <v>156</v>
      </c>
      <c r="F9" s="259" t="s">
        <v>157</v>
      </c>
      <c r="G9" s="259" t="s">
        <v>158</v>
      </c>
      <c r="H9" s="278" t="s">
        <v>159</v>
      </c>
      <c r="I9" s="279" t="s">
        <v>160</v>
      </c>
      <c r="J9" s="276"/>
    </row>
    <row r="10" spans="1:10" ht="15" customHeight="1" x14ac:dyDescent="0.3">
      <c r="B10" s="320"/>
      <c r="C10" s="329"/>
      <c r="D10" s="358" t="str">
        <f>Summary!D23</f>
        <v>Select…</v>
      </c>
      <c r="E10" s="358" t="str">
        <f>Summary!E23</f>
        <v>Select…</v>
      </c>
      <c r="F10" s="358" t="str">
        <f>Summary!F23</f>
        <v>Select…</v>
      </c>
      <c r="G10" s="358" t="str">
        <f>Summary!G23</f>
        <v>Select…</v>
      </c>
      <c r="H10" s="358" t="str">
        <f>Summary!H23</f>
        <v>Select…</v>
      </c>
      <c r="I10" s="322"/>
      <c r="J10" s="276">
        <f>IF(OR(D10="Select…",E10="Select…",F10="Select…",G10="Select…",H10="Select…"),1,"")</f>
        <v>1</v>
      </c>
    </row>
    <row r="11" spans="1:10" ht="15" customHeight="1" x14ac:dyDescent="0.3">
      <c r="B11" s="284" t="s">
        <v>195</v>
      </c>
      <c r="C11" s="354" t="str">
        <f>Summary!C24</f>
        <v/>
      </c>
      <c r="D11" s="354">
        <f>Summary!D24</f>
        <v>0</v>
      </c>
      <c r="E11" s="354">
        <f>Summary!E24</f>
        <v>0</v>
      </c>
      <c r="F11" s="354">
        <f>Summary!F24</f>
        <v>0</v>
      </c>
      <c r="G11" s="354">
        <f>Summary!G24</f>
        <v>0</v>
      </c>
      <c r="H11" s="355">
        <f>Summary!H24</f>
        <v>0</v>
      </c>
      <c r="I11" s="359" t="str">
        <f>IFERROR(ROUND(C11-SUM(D11:H11),0),"")</f>
        <v/>
      </c>
      <c r="J11" s="276" t="str">
        <f>IFERROR(IF(ROUND(I11,0)=0,"",1),"")</f>
        <v/>
      </c>
    </row>
    <row r="12" spans="1:10" ht="15" customHeight="1" x14ac:dyDescent="0.3">
      <c r="B12" s="284" t="s">
        <v>196</v>
      </c>
      <c r="C12" s="354" t="str">
        <f>Summary!C25</f>
        <v/>
      </c>
      <c r="D12" s="354">
        <f>Summary!D25</f>
        <v>0</v>
      </c>
      <c r="E12" s="354">
        <f>Summary!E25</f>
        <v>0</v>
      </c>
      <c r="F12" s="354">
        <f>Summary!F25</f>
        <v>0</v>
      </c>
      <c r="G12" s="354">
        <f>Summary!G25</f>
        <v>0</v>
      </c>
      <c r="H12" s="355">
        <f>Summary!H25</f>
        <v>0</v>
      </c>
      <c r="I12" s="359" t="str">
        <f t="shared" ref="I12:I17" si="0">IFERROR(ROUND(C12-SUM(D12:H12),0),"")</f>
        <v/>
      </c>
      <c r="J12" s="276" t="str">
        <f t="shared" ref="J12:J75" si="1">IFERROR(IF(ROUND(I12,0)=0,"",1),"")</f>
        <v/>
      </c>
    </row>
    <row r="13" spans="1:10" ht="15" customHeight="1" x14ac:dyDescent="0.3">
      <c r="B13" s="284" t="s">
        <v>197</v>
      </c>
      <c r="C13" s="354" t="str">
        <f>Summary!C26</f>
        <v/>
      </c>
      <c r="D13" s="354">
        <f>Summary!D26</f>
        <v>0</v>
      </c>
      <c r="E13" s="354">
        <f>Summary!E26</f>
        <v>0</v>
      </c>
      <c r="F13" s="354">
        <f>Summary!F26</f>
        <v>0</v>
      </c>
      <c r="G13" s="354">
        <f>Summary!G26</f>
        <v>0</v>
      </c>
      <c r="H13" s="355">
        <f>Summary!H26</f>
        <v>0</v>
      </c>
      <c r="I13" s="359" t="str">
        <f t="shared" si="0"/>
        <v/>
      </c>
      <c r="J13" s="276" t="str">
        <f t="shared" si="1"/>
        <v/>
      </c>
    </row>
    <row r="14" spans="1:10" ht="15" customHeight="1" x14ac:dyDescent="0.3">
      <c r="B14" s="284" t="s">
        <v>36</v>
      </c>
      <c r="C14" s="354" t="str">
        <f>Summary!C27</f>
        <v/>
      </c>
      <c r="D14" s="354">
        <f>Summary!D27</f>
        <v>0</v>
      </c>
      <c r="E14" s="354">
        <f>Summary!E27</f>
        <v>0</v>
      </c>
      <c r="F14" s="354">
        <f>Summary!F27</f>
        <v>0</v>
      </c>
      <c r="G14" s="354">
        <f>Summary!G27</f>
        <v>0</v>
      </c>
      <c r="H14" s="355">
        <f>Summary!H27</f>
        <v>0</v>
      </c>
      <c r="I14" s="359" t="str">
        <f t="shared" si="0"/>
        <v/>
      </c>
      <c r="J14" s="276" t="str">
        <f t="shared" si="1"/>
        <v/>
      </c>
    </row>
    <row r="15" spans="1:10" ht="15" customHeight="1" x14ac:dyDescent="0.3">
      <c r="B15" s="284" t="s">
        <v>198</v>
      </c>
      <c r="C15" s="354" t="str">
        <f>Summary!C28</f>
        <v/>
      </c>
      <c r="D15" s="354">
        <f>Summary!D28</f>
        <v>0</v>
      </c>
      <c r="E15" s="354">
        <f>Summary!E28</f>
        <v>0</v>
      </c>
      <c r="F15" s="354">
        <f>Summary!F28</f>
        <v>0</v>
      </c>
      <c r="G15" s="354">
        <f>Summary!G28</f>
        <v>0</v>
      </c>
      <c r="H15" s="355">
        <f>Summary!H28</f>
        <v>0</v>
      </c>
      <c r="I15" s="359" t="str">
        <f t="shared" si="0"/>
        <v/>
      </c>
      <c r="J15" s="276" t="str">
        <f t="shared" si="1"/>
        <v/>
      </c>
    </row>
    <row r="16" spans="1:10" ht="15" customHeight="1" x14ac:dyDescent="0.3">
      <c r="B16" s="284" t="s">
        <v>199</v>
      </c>
      <c r="C16" s="354" t="str">
        <f>Summary!C29</f>
        <v/>
      </c>
      <c r="D16" s="354">
        <f>Summary!D29</f>
        <v>0</v>
      </c>
      <c r="E16" s="354">
        <f>Summary!E29</f>
        <v>0</v>
      </c>
      <c r="F16" s="354">
        <f>Summary!F29</f>
        <v>0</v>
      </c>
      <c r="G16" s="354">
        <f>Summary!G29</f>
        <v>0</v>
      </c>
      <c r="H16" s="355">
        <f>Summary!H29</f>
        <v>0</v>
      </c>
      <c r="I16" s="359" t="str">
        <f t="shared" si="0"/>
        <v/>
      </c>
      <c r="J16" s="276" t="str">
        <f t="shared" si="1"/>
        <v/>
      </c>
    </row>
    <row r="17" spans="1:10" ht="15" customHeight="1" thickBot="1" x14ac:dyDescent="0.35">
      <c r="B17" s="324" t="s">
        <v>200</v>
      </c>
      <c r="C17" s="356" t="str">
        <f>Summary!C30</f>
        <v/>
      </c>
      <c r="D17" s="356">
        <f>Summary!D30</f>
        <v>0</v>
      </c>
      <c r="E17" s="356">
        <f>Summary!E30</f>
        <v>0</v>
      </c>
      <c r="F17" s="356">
        <f>Summary!F30</f>
        <v>0</v>
      </c>
      <c r="G17" s="356">
        <f>Summary!G30</f>
        <v>0</v>
      </c>
      <c r="H17" s="357">
        <f>Summary!H30</f>
        <v>0</v>
      </c>
      <c r="I17" s="359" t="str">
        <f t="shared" si="0"/>
        <v/>
      </c>
      <c r="J17" s="276" t="str">
        <f t="shared" si="1"/>
        <v/>
      </c>
    </row>
    <row r="18" spans="1:10" ht="15" customHeight="1" thickBot="1" x14ac:dyDescent="0.35">
      <c r="B18" s="325" t="s">
        <v>33</v>
      </c>
      <c r="C18" s="353">
        <f t="shared" ref="C18:I18" si="2">SUM(C11:C17)</f>
        <v>0</v>
      </c>
      <c r="D18" s="360">
        <f t="shared" si="2"/>
        <v>0</v>
      </c>
      <c r="E18" s="360">
        <f t="shared" si="2"/>
        <v>0</v>
      </c>
      <c r="F18" s="360">
        <f t="shared" si="2"/>
        <v>0</v>
      </c>
      <c r="G18" s="360">
        <f t="shared" si="2"/>
        <v>0</v>
      </c>
      <c r="H18" s="361">
        <f t="shared" si="2"/>
        <v>0</v>
      </c>
      <c r="I18" s="362">
        <f t="shared" si="2"/>
        <v>0</v>
      </c>
      <c r="J18" s="276" t="str">
        <f t="shared" si="1"/>
        <v/>
      </c>
    </row>
    <row r="19" spans="1:10" ht="15" customHeight="1" thickBot="1" x14ac:dyDescent="0.35">
      <c r="B19" s="345"/>
      <c r="C19" s="228"/>
      <c r="D19" s="228"/>
      <c r="E19" s="228"/>
      <c r="F19" s="228"/>
      <c r="G19" s="228"/>
      <c r="H19" s="228"/>
      <c r="I19" s="346"/>
      <c r="J19" s="276" t="str">
        <f t="shared" si="1"/>
        <v/>
      </c>
    </row>
    <row r="20" spans="1:10" ht="15" thickBot="1" x14ac:dyDescent="0.35">
      <c r="A20" s="331">
        <f>A7+1</f>
        <v>2</v>
      </c>
      <c r="B20" s="335" t="str">
        <f>"ENTER COLLABORATOR "&amp;A20&amp;" NAME"</f>
        <v>ENTER COLLABORATOR 2 NAME</v>
      </c>
      <c r="C20" s="336"/>
      <c r="D20" s="336"/>
      <c r="E20" s="336"/>
      <c r="F20" s="336"/>
      <c r="G20" s="336"/>
      <c r="H20" s="336"/>
      <c r="I20" s="337"/>
      <c r="J20" s="276" t="str">
        <f t="shared" si="1"/>
        <v/>
      </c>
    </row>
    <row r="21" spans="1:10" ht="15" customHeight="1" thickBot="1" x14ac:dyDescent="0.35">
      <c r="B21" s="338" t="s">
        <v>151</v>
      </c>
      <c r="C21" s="339"/>
      <c r="D21" s="339"/>
      <c r="E21" s="339"/>
      <c r="F21" s="339"/>
      <c r="G21" s="339"/>
      <c r="H21" s="339"/>
      <c r="I21" s="340"/>
      <c r="J21" s="276" t="str">
        <f t="shared" si="1"/>
        <v/>
      </c>
    </row>
    <row r="22" spans="1:10" ht="14.4" customHeight="1" x14ac:dyDescent="0.3">
      <c r="B22" s="283"/>
      <c r="C22" s="282" t="s">
        <v>201</v>
      </c>
      <c r="D22" s="259" t="s">
        <v>155</v>
      </c>
      <c r="E22" s="259" t="s">
        <v>156</v>
      </c>
      <c r="F22" s="259" t="s">
        <v>157</v>
      </c>
      <c r="G22" s="259" t="s">
        <v>158</v>
      </c>
      <c r="H22" s="278" t="s">
        <v>159</v>
      </c>
      <c r="I22" s="279" t="s">
        <v>160</v>
      </c>
      <c r="J22" s="276" t="str">
        <f t="shared" si="1"/>
        <v/>
      </c>
    </row>
    <row r="23" spans="1:10" ht="14.4" customHeight="1" x14ac:dyDescent="0.3">
      <c r="B23" s="328"/>
      <c r="C23" s="329"/>
      <c r="D23" s="327" t="str">
        <f>D10</f>
        <v>Select…</v>
      </c>
      <c r="E23" s="327" t="str">
        <f>E10</f>
        <v>Select…</v>
      </c>
      <c r="F23" s="327" t="str">
        <f>F10</f>
        <v>Select…</v>
      </c>
      <c r="G23" s="327" t="str">
        <f>G10</f>
        <v>Select…</v>
      </c>
      <c r="H23" s="327" t="str">
        <f>H10</f>
        <v>Select…</v>
      </c>
      <c r="I23" s="330"/>
      <c r="J23" s="276" t="str">
        <f t="shared" si="1"/>
        <v/>
      </c>
    </row>
    <row r="24" spans="1:10" ht="15" customHeight="1" x14ac:dyDescent="0.3">
      <c r="B24" s="284" t="str">
        <f t="shared" ref="B24:B30" si="3">B11</f>
        <v>Labour costs</v>
      </c>
      <c r="C24" s="347"/>
      <c r="D24" s="347"/>
      <c r="E24" s="347"/>
      <c r="F24" s="347"/>
      <c r="G24" s="347"/>
      <c r="H24" s="348"/>
      <c r="I24" s="359">
        <f t="shared" ref="I24:I30" si="4">IFERROR(ROUND(C24-SUM(D24:H24),0),"")</f>
        <v>0</v>
      </c>
      <c r="J24" s="276" t="str">
        <f t="shared" si="1"/>
        <v/>
      </c>
    </row>
    <row r="25" spans="1:10" ht="15" customHeight="1" x14ac:dyDescent="0.3">
      <c r="B25" s="284" t="str">
        <f t="shared" si="3"/>
        <v>Overheads</v>
      </c>
      <c r="C25" s="347"/>
      <c r="D25" s="347"/>
      <c r="E25" s="347"/>
      <c r="F25" s="347"/>
      <c r="G25" s="347"/>
      <c r="H25" s="348"/>
      <c r="I25" s="359">
        <f t="shared" si="4"/>
        <v>0</v>
      </c>
      <c r="J25" s="276" t="str">
        <f t="shared" si="1"/>
        <v/>
      </c>
    </row>
    <row r="26" spans="1:10" ht="15" customHeight="1" x14ac:dyDescent="0.3">
      <c r="B26" s="284" t="str">
        <f t="shared" si="3"/>
        <v>Materials</v>
      </c>
      <c r="C26" s="347"/>
      <c r="D26" s="347"/>
      <c r="E26" s="347"/>
      <c r="F26" s="347"/>
      <c r="G26" s="347"/>
      <c r="H26" s="348"/>
      <c r="I26" s="359">
        <f t="shared" si="4"/>
        <v>0</v>
      </c>
      <c r="J26" s="276" t="str">
        <f t="shared" si="1"/>
        <v/>
      </c>
    </row>
    <row r="27" spans="1:10" ht="15" customHeight="1" x14ac:dyDescent="0.3">
      <c r="B27" s="284" t="str">
        <f t="shared" si="3"/>
        <v>Capital usage</v>
      </c>
      <c r="C27" s="347"/>
      <c r="D27" s="347"/>
      <c r="E27" s="347"/>
      <c r="F27" s="347"/>
      <c r="G27" s="347"/>
      <c r="H27" s="348"/>
      <c r="I27" s="359">
        <f t="shared" si="4"/>
        <v>0</v>
      </c>
      <c r="J27" s="276" t="str">
        <f t="shared" si="1"/>
        <v/>
      </c>
    </row>
    <row r="28" spans="1:10" ht="15" customHeight="1" x14ac:dyDescent="0.3">
      <c r="B28" s="284" t="str">
        <f t="shared" si="3"/>
        <v>Sub contract costs</v>
      </c>
      <c r="C28" s="347"/>
      <c r="D28" s="347"/>
      <c r="E28" s="347"/>
      <c r="F28" s="347"/>
      <c r="G28" s="347"/>
      <c r="H28" s="348"/>
      <c r="I28" s="359">
        <f t="shared" si="4"/>
        <v>0</v>
      </c>
      <c r="J28" s="276" t="str">
        <f t="shared" si="1"/>
        <v/>
      </c>
    </row>
    <row r="29" spans="1:10" ht="15" customHeight="1" x14ac:dyDescent="0.3">
      <c r="B29" s="284" t="str">
        <f t="shared" si="3"/>
        <v>Travel &amp; subsistence</v>
      </c>
      <c r="C29" s="347"/>
      <c r="D29" s="347"/>
      <c r="E29" s="347"/>
      <c r="F29" s="347"/>
      <c r="G29" s="347"/>
      <c r="H29" s="348"/>
      <c r="I29" s="359">
        <f t="shared" si="4"/>
        <v>0</v>
      </c>
      <c r="J29" s="276" t="str">
        <f t="shared" si="1"/>
        <v/>
      </c>
    </row>
    <row r="30" spans="1:10" ht="15" customHeight="1" thickBot="1" x14ac:dyDescent="0.35">
      <c r="B30" s="285" t="str">
        <f t="shared" si="3"/>
        <v>Other costs</v>
      </c>
      <c r="C30" s="349"/>
      <c r="D30" s="349"/>
      <c r="E30" s="349"/>
      <c r="F30" s="349"/>
      <c r="G30" s="349"/>
      <c r="H30" s="350"/>
      <c r="I30" s="359">
        <f t="shared" si="4"/>
        <v>0</v>
      </c>
      <c r="J30" s="276" t="str">
        <f t="shared" si="1"/>
        <v/>
      </c>
    </row>
    <row r="31" spans="1:10" ht="15" customHeight="1" thickBot="1" x14ac:dyDescent="0.35">
      <c r="B31" s="286" t="s">
        <v>33</v>
      </c>
      <c r="C31" s="326">
        <f t="shared" ref="C31:H31" si="5">SUM(C24:C30)</f>
        <v>0</v>
      </c>
      <c r="D31" s="363">
        <f t="shared" si="5"/>
        <v>0</v>
      </c>
      <c r="E31" s="363">
        <f t="shared" si="5"/>
        <v>0</v>
      </c>
      <c r="F31" s="363">
        <f t="shared" si="5"/>
        <v>0</v>
      </c>
      <c r="G31" s="363">
        <f t="shared" si="5"/>
        <v>0</v>
      </c>
      <c r="H31" s="364">
        <f t="shared" si="5"/>
        <v>0</v>
      </c>
      <c r="I31" s="362">
        <f t="shared" ref="I31" si="6">SUM(I24:I30)</f>
        <v>0</v>
      </c>
      <c r="J31" s="276" t="str">
        <f t="shared" si="1"/>
        <v/>
      </c>
    </row>
    <row r="32" spans="1:10" ht="15" customHeight="1" thickBot="1" x14ac:dyDescent="0.35">
      <c r="B32" s="345"/>
      <c r="C32" s="228"/>
      <c r="D32" s="228"/>
      <c r="E32" s="228"/>
      <c r="F32" s="228"/>
      <c r="G32" s="228"/>
      <c r="H32" s="228"/>
      <c r="I32" s="346"/>
      <c r="J32" s="276" t="str">
        <f t="shared" si="1"/>
        <v/>
      </c>
    </row>
    <row r="33" spans="1:10" ht="15" thickBot="1" x14ac:dyDescent="0.35">
      <c r="A33" s="331">
        <f>A20+1</f>
        <v>3</v>
      </c>
      <c r="B33" s="335" t="str">
        <f>"ENTER COLLABORATOR "&amp;A33&amp;" NAME"</f>
        <v>ENTER COLLABORATOR 3 NAME</v>
      </c>
      <c r="C33" s="336"/>
      <c r="D33" s="336"/>
      <c r="E33" s="336"/>
      <c r="F33" s="336"/>
      <c r="G33" s="336"/>
      <c r="H33" s="336"/>
      <c r="I33" s="337"/>
      <c r="J33" s="276" t="str">
        <f t="shared" si="1"/>
        <v/>
      </c>
    </row>
    <row r="34" spans="1:10" ht="15" customHeight="1" thickBot="1" x14ac:dyDescent="0.35">
      <c r="B34" s="338" t="s">
        <v>151</v>
      </c>
      <c r="C34" s="339"/>
      <c r="D34" s="339"/>
      <c r="E34" s="339"/>
      <c r="F34" s="339"/>
      <c r="G34" s="339"/>
      <c r="H34" s="339"/>
      <c r="I34" s="340"/>
      <c r="J34" s="276" t="str">
        <f t="shared" si="1"/>
        <v/>
      </c>
    </row>
    <row r="35" spans="1:10" ht="14.4" customHeight="1" x14ac:dyDescent="0.3">
      <c r="B35" s="283"/>
      <c r="C35" s="282" t="s">
        <v>201</v>
      </c>
      <c r="D35" s="259" t="s">
        <v>155</v>
      </c>
      <c r="E35" s="259" t="s">
        <v>156</v>
      </c>
      <c r="F35" s="259" t="s">
        <v>157</v>
      </c>
      <c r="G35" s="259" t="s">
        <v>158</v>
      </c>
      <c r="H35" s="278" t="s">
        <v>159</v>
      </c>
      <c r="I35" s="279" t="s">
        <v>160</v>
      </c>
      <c r="J35" s="276" t="str">
        <f t="shared" si="1"/>
        <v/>
      </c>
    </row>
    <row r="36" spans="1:10" ht="14.4" customHeight="1" x14ac:dyDescent="0.3">
      <c r="B36" s="328"/>
      <c r="C36" s="329"/>
      <c r="D36" s="327" t="str">
        <f>D23</f>
        <v>Select…</v>
      </c>
      <c r="E36" s="327" t="str">
        <f>E23</f>
        <v>Select…</v>
      </c>
      <c r="F36" s="327" t="str">
        <f>F23</f>
        <v>Select…</v>
      </c>
      <c r="G36" s="327" t="str">
        <f>G23</f>
        <v>Select…</v>
      </c>
      <c r="H36" s="327" t="str">
        <f>H23</f>
        <v>Select…</v>
      </c>
      <c r="I36" s="330"/>
      <c r="J36" s="276" t="str">
        <f t="shared" si="1"/>
        <v/>
      </c>
    </row>
    <row r="37" spans="1:10" ht="15" customHeight="1" x14ac:dyDescent="0.3">
      <c r="B37" s="284" t="str">
        <f t="shared" ref="B37:B43" si="7">B24</f>
        <v>Labour costs</v>
      </c>
      <c r="C37" s="347"/>
      <c r="D37" s="347"/>
      <c r="E37" s="347"/>
      <c r="F37" s="347"/>
      <c r="G37" s="347"/>
      <c r="H37" s="348"/>
      <c r="I37" s="359">
        <f t="shared" ref="I37:I43" si="8">IFERROR(ROUND(C37-SUM(D37:H37),0),"")</f>
        <v>0</v>
      </c>
      <c r="J37" s="276" t="str">
        <f t="shared" si="1"/>
        <v/>
      </c>
    </row>
    <row r="38" spans="1:10" ht="15" customHeight="1" x14ac:dyDescent="0.3">
      <c r="B38" s="284" t="str">
        <f t="shared" si="7"/>
        <v>Overheads</v>
      </c>
      <c r="C38" s="347"/>
      <c r="D38" s="347"/>
      <c r="E38" s="347"/>
      <c r="F38" s="347"/>
      <c r="G38" s="347"/>
      <c r="H38" s="348"/>
      <c r="I38" s="359">
        <f t="shared" si="8"/>
        <v>0</v>
      </c>
      <c r="J38" s="276" t="str">
        <f t="shared" si="1"/>
        <v/>
      </c>
    </row>
    <row r="39" spans="1:10" ht="15" customHeight="1" x14ac:dyDescent="0.3">
      <c r="B39" s="284" t="str">
        <f t="shared" si="7"/>
        <v>Materials</v>
      </c>
      <c r="C39" s="347"/>
      <c r="D39" s="347"/>
      <c r="E39" s="347"/>
      <c r="F39" s="347"/>
      <c r="G39" s="347"/>
      <c r="H39" s="348"/>
      <c r="I39" s="359">
        <f t="shared" si="8"/>
        <v>0</v>
      </c>
      <c r="J39" s="276" t="str">
        <f t="shared" si="1"/>
        <v/>
      </c>
    </row>
    <row r="40" spans="1:10" ht="15" customHeight="1" x14ac:dyDescent="0.3">
      <c r="B40" s="284" t="str">
        <f t="shared" si="7"/>
        <v>Capital usage</v>
      </c>
      <c r="C40" s="347"/>
      <c r="D40" s="347"/>
      <c r="E40" s="347"/>
      <c r="F40" s="347"/>
      <c r="G40" s="347"/>
      <c r="H40" s="348"/>
      <c r="I40" s="359">
        <f t="shared" si="8"/>
        <v>0</v>
      </c>
      <c r="J40" s="276" t="str">
        <f t="shared" si="1"/>
        <v/>
      </c>
    </row>
    <row r="41" spans="1:10" ht="15" customHeight="1" x14ac:dyDescent="0.3">
      <c r="B41" s="284" t="str">
        <f t="shared" si="7"/>
        <v>Sub contract costs</v>
      </c>
      <c r="C41" s="347"/>
      <c r="D41" s="347"/>
      <c r="E41" s="347"/>
      <c r="F41" s="347"/>
      <c r="G41" s="347"/>
      <c r="H41" s="348"/>
      <c r="I41" s="359">
        <f t="shared" si="8"/>
        <v>0</v>
      </c>
      <c r="J41" s="276" t="str">
        <f t="shared" si="1"/>
        <v/>
      </c>
    </row>
    <row r="42" spans="1:10" ht="15" customHeight="1" x14ac:dyDescent="0.3">
      <c r="B42" s="284" t="str">
        <f t="shared" si="7"/>
        <v>Travel &amp; subsistence</v>
      </c>
      <c r="C42" s="347"/>
      <c r="D42" s="347"/>
      <c r="E42" s="347"/>
      <c r="F42" s="347"/>
      <c r="G42" s="347"/>
      <c r="H42" s="348"/>
      <c r="I42" s="359">
        <f t="shared" si="8"/>
        <v>0</v>
      </c>
      <c r="J42" s="276" t="str">
        <f t="shared" si="1"/>
        <v/>
      </c>
    </row>
    <row r="43" spans="1:10" ht="15" customHeight="1" thickBot="1" x14ac:dyDescent="0.35">
      <c r="B43" s="285" t="str">
        <f t="shared" si="7"/>
        <v>Other costs</v>
      </c>
      <c r="C43" s="349"/>
      <c r="D43" s="349"/>
      <c r="E43" s="349"/>
      <c r="F43" s="349"/>
      <c r="G43" s="349"/>
      <c r="H43" s="350"/>
      <c r="I43" s="359">
        <f t="shared" si="8"/>
        <v>0</v>
      </c>
      <c r="J43" s="276" t="str">
        <f t="shared" si="1"/>
        <v/>
      </c>
    </row>
    <row r="44" spans="1:10" ht="15" customHeight="1" thickBot="1" x14ac:dyDescent="0.35">
      <c r="B44" s="286" t="s">
        <v>33</v>
      </c>
      <c r="C44" s="326">
        <f t="shared" ref="C44:H44" si="9">SUM(C37:C43)</f>
        <v>0</v>
      </c>
      <c r="D44" s="363">
        <f t="shared" si="9"/>
        <v>0</v>
      </c>
      <c r="E44" s="363">
        <f t="shared" si="9"/>
        <v>0</v>
      </c>
      <c r="F44" s="363">
        <f t="shared" si="9"/>
        <v>0</v>
      </c>
      <c r="G44" s="363">
        <f t="shared" si="9"/>
        <v>0</v>
      </c>
      <c r="H44" s="364">
        <f t="shared" si="9"/>
        <v>0</v>
      </c>
      <c r="I44" s="362">
        <f t="shared" ref="I44" si="10">SUM(I37:I43)</f>
        <v>0</v>
      </c>
      <c r="J44" s="276" t="str">
        <f t="shared" si="1"/>
        <v/>
      </c>
    </row>
    <row r="45" spans="1:10" ht="15" customHeight="1" thickBot="1" x14ac:dyDescent="0.35">
      <c r="B45" s="345"/>
      <c r="C45" s="228"/>
      <c r="D45" s="228"/>
      <c r="E45" s="228"/>
      <c r="F45" s="228"/>
      <c r="G45" s="228"/>
      <c r="H45" s="228"/>
      <c r="I45" s="346"/>
      <c r="J45" s="276" t="str">
        <f t="shared" si="1"/>
        <v/>
      </c>
    </row>
    <row r="46" spans="1:10" ht="15" thickBot="1" x14ac:dyDescent="0.35">
      <c r="A46" s="331">
        <f>A33+1</f>
        <v>4</v>
      </c>
      <c r="B46" s="335" t="str">
        <f>"ENTER COLLABORATOR "&amp;A46&amp;" NAME"</f>
        <v>ENTER COLLABORATOR 4 NAME</v>
      </c>
      <c r="C46" s="336"/>
      <c r="D46" s="336"/>
      <c r="E46" s="336"/>
      <c r="F46" s="336"/>
      <c r="G46" s="336"/>
      <c r="H46" s="336"/>
      <c r="I46" s="337"/>
      <c r="J46" s="276" t="str">
        <f t="shared" si="1"/>
        <v/>
      </c>
    </row>
    <row r="47" spans="1:10" ht="15" customHeight="1" thickBot="1" x14ac:dyDescent="0.35">
      <c r="B47" s="338" t="s">
        <v>151</v>
      </c>
      <c r="C47" s="339"/>
      <c r="D47" s="339"/>
      <c r="E47" s="339"/>
      <c r="F47" s="339"/>
      <c r="G47" s="339"/>
      <c r="H47" s="339"/>
      <c r="I47" s="340"/>
      <c r="J47" s="276" t="str">
        <f t="shared" si="1"/>
        <v/>
      </c>
    </row>
    <row r="48" spans="1:10" ht="14.4" customHeight="1" x14ac:dyDescent="0.3">
      <c r="B48" s="283"/>
      <c r="C48" s="282" t="s">
        <v>201</v>
      </c>
      <c r="D48" s="259" t="s">
        <v>155</v>
      </c>
      <c r="E48" s="259" t="s">
        <v>156</v>
      </c>
      <c r="F48" s="259" t="s">
        <v>157</v>
      </c>
      <c r="G48" s="259" t="s">
        <v>158</v>
      </c>
      <c r="H48" s="278" t="s">
        <v>159</v>
      </c>
      <c r="I48" s="279" t="s">
        <v>160</v>
      </c>
      <c r="J48" s="276" t="str">
        <f t="shared" si="1"/>
        <v/>
      </c>
    </row>
    <row r="49" spans="1:10" ht="14.4" customHeight="1" x14ac:dyDescent="0.3">
      <c r="B49" s="328"/>
      <c r="C49" s="329"/>
      <c r="D49" s="327" t="str">
        <f>D36</f>
        <v>Select…</v>
      </c>
      <c r="E49" s="327" t="str">
        <f>E36</f>
        <v>Select…</v>
      </c>
      <c r="F49" s="327" t="str">
        <f>F36</f>
        <v>Select…</v>
      </c>
      <c r="G49" s="327" t="str">
        <f>G36</f>
        <v>Select…</v>
      </c>
      <c r="H49" s="327" t="str">
        <f>H36</f>
        <v>Select…</v>
      </c>
      <c r="I49" s="330"/>
      <c r="J49" s="276" t="str">
        <f t="shared" si="1"/>
        <v/>
      </c>
    </row>
    <row r="50" spans="1:10" ht="15" customHeight="1" x14ac:dyDescent="0.3">
      <c r="B50" s="284" t="str">
        <f t="shared" ref="B50:B56" si="11">B37</f>
        <v>Labour costs</v>
      </c>
      <c r="C50" s="347"/>
      <c r="D50" s="347"/>
      <c r="E50" s="347"/>
      <c r="F50" s="347"/>
      <c r="G50" s="347"/>
      <c r="H50" s="348"/>
      <c r="I50" s="359">
        <f t="shared" ref="I50:I56" si="12">IFERROR(ROUND(C50-SUM(D50:H50),0),"")</f>
        <v>0</v>
      </c>
      <c r="J50" s="276" t="str">
        <f t="shared" si="1"/>
        <v/>
      </c>
    </row>
    <row r="51" spans="1:10" ht="15" customHeight="1" x14ac:dyDescent="0.3">
      <c r="B51" s="284" t="str">
        <f t="shared" si="11"/>
        <v>Overheads</v>
      </c>
      <c r="C51" s="347"/>
      <c r="D51" s="347"/>
      <c r="E51" s="347"/>
      <c r="F51" s="347"/>
      <c r="G51" s="347"/>
      <c r="H51" s="348"/>
      <c r="I51" s="359">
        <f t="shared" si="12"/>
        <v>0</v>
      </c>
      <c r="J51" s="276" t="str">
        <f t="shared" si="1"/>
        <v/>
      </c>
    </row>
    <row r="52" spans="1:10" ht="15" customHeight="1" x14ac:dyDescent="0.3">
      <c r="B52" s="284" t="str">
        <f t="shared" si="11"/>
        <v>Materials</v>
      </c>
      <c r="C52" s="347"/>
      <c r="D52" s="347"/>
      <c r="E52" s="347"/>
      <c r="F52" s="347"/>
      <c r="G52" s="347"/>
      <c r="H52" s="348"/>
      <c r="I52" s="359">
        <f t="shared" si="12"/>
        <v>0</v>
      </c>
      <c r="J52" s="276" t="str">
        <f t="shared" si="1"/>
        <v/>
      </c>
    </row>
    <row r="53" spans="1:10" ht="15" customHeight="1" x14ac:dyDescent="0.3">
      <c r="B53" s="284" t="str">
        <f t="shared" si="11"/>
        <v>Capital usage</v>
      </c>
      <c r="C53" s="347"/>
      <c r="D53" s="347"/>
      <c r="E53" s="347"/>
      <c r="F53" s="347"/>
      <c r="G53" s="347"/>
      <c r="H53" s="348"/>
      <c r="I53" s="359">
        <f t="shared" si="12"/>
        <v>0</v>
      </c>
      <c r="J53" s="276" t="str">
        <f t="shared" si="1"/>
        <v/>
      </c>
    </row>
    <row r="54" spans="1:10" ht="15" customHeight="1" x14ac:dyDescent="0.3">
      <c r="B54" s="284" t="str">
        <f t="shared" si="11"/>
        <v>Sub contract costs</v>
      </c>
      <c r="C54" s="347"/>
      <c r="D54" s="347"/>
      <c r="E54" s="347"/>
      <c r="F54" s="347"/>
      <c r="G54" s="347"/>
      <c r="H54" s="348"/>
      <c r="I54" s="359">
        <f t="shared" si="12"/>
        <v>0</v>
      </c>
      <c r="J54" s="276" t="str">
        <f t="shared" si="1"/>
        <v/>
      </c>
    </row>
    <row r="55" spans="1:10" ht="15" customHeight="1" x14ac:dyDescent="0.3">
      <c r="B55" s="284" t="str">
        <f t="shared" si="11"/>
        <v>Travel &amp; subsistence</v>
      </c>
      <c r="C55" s="347"/>
      <c r="D55" s="347"/>
      <c r="E55" s="347"/>
      <c r="F55" s="347"/>
      <c r="G55" s="347"/>
      <c r="H55" s="348"/>
      <c r="I55" s="359">
        <f t="shared" si="12"/>
        <v>0</v>
      </c>
      <c r="J55" s="276" t="str">
        <f t="shared" si="1"/>
        <v/>
      </c>
    </row>
    <row r="56" spans="1:10" ht="15" customHeight="1" thickBot="1" x14ac:dyDescent="0.35">
      <c r="B56" s="285" t="str">
        <f t="shared" si="11"/>
        <v>Other costs</v>
      </c>
      <c r="C56" s="349"/>
      <c r="D56" s="349"/>
      <c r="E56" s="349"/>
      <c r="F56" s="349"/>
      <c r="G56" s="349"/>
      <c r="H56" s="350"/>
      <c r="I56" s="359">
        <f t="shared" si="12"/>
        <v>0</v>
      </c>
      <c r="J56" s="276" t="str">
        <f t="shared" si="1"/>
        <v/>
      </c>
    </row>
    <row r="57" spans="1:10" ht="15" customHeight="1" thickBot="1" x14ac:dyDescent="0.35">
      <c r="B57" s="286" t="s">
        <v>33</v>
      </c>
      <c r="C57" s="326">
        <f t="shared" ref="C57:H57" si="13">SUM(C50:C56)</f>
        <v>0</v>
      </c>
      <c r="D57" s="363">
        <f t="shared" si="13"/>
        <v>0</v>
      </c>
      <c r="E57" s="363">
        <f t="shared" si="13"/>
        <v>0</v>
      </c>
      <c r="F57" s="363">
        <f t="shared" si="13"/>
        <v>0</v>
      </c>
      <c r="G57" s="363">
        <f t="shared" si="13"/>
        <v>0</v>
      </c>
      <c r="H57" s="364">
        <f t="shared" si="13"/>
        <v>0</v>
      </c>
      <c r="I57" s="362">
        <f t="shared" ref="I57" si="14">SUM(I50:I56)</f>
        <v>0</v>
      </c>
      <c r="J57" s="276" t="str">
        <f t="shared" si="1"/>
        <v/>
      </c>
    </row>
    <row r="58" spans="1:10" ht="15" customHeight="1" thickBot="1" x14ac:dyDescent="0.35">
      <c r="B58" s="345"/>
      <c r="C58" s="228"/>
      <c r="D58" s="228"/>
      <c r="E58" s="228"/>
      <c r="F58" s="228"/>
      <c r="G58" s="228"/>
      <c r="H58" s="228"/>
      <c r="I58" s="346"/>
      <c r="J58" s="276" t="str">
        <f t="shared" si="1"/>
        <v/>
      </c>
    </row>
    <row r="59" spans="1:10" ht="15" thickBot="1" x14ac:dyDescent="0.35">
      <c r="A59" s="331">
        <f>A46+1</f>
        <v>5</v>
      </c>
      <c r="B59" s="335" t="str">
        <f>"ENTER COLLABORATOR "&amp;A59&amp;" NAME"</f>
        <v>ENTER COLLABORATOR 5 NAME</v>
      </c>
      <c r="C59" s="336"/>
      <c r="D59" s="336"/>
      <c r="E59" s="336"/>
      <c r="F59" s="336"/>
      <c r="G59" s="336"/>
      <c r="H59" s="336"/>
      <c r="I59" s="337"/>
      <c r="J59" s="276" t="str">
        <f t="shared" si="1"/>
        <v/>
      </c>
    </row>
    <row r="60" spans="1:10" ht="15" customHeight="1" thickBot="1" x14ac:dyDescent="0.35">
      <c r="B60" s="338" t="s">
        <v>151</v>
      </c>
      <c r="C60" s="339"/>
      <c r="D60" s="339"/>
      <c r="E60" s="339"/>
      <c r="F60" s="339"/>
      <c r="G60" s="339"/>
      <c r="H60" s="339"/>
      <c r="I60" s="340"/>
      <c r="J60" s="276" t="str">
        <f t="shared" si="1"/>
        <v/>
      </c>
    </row>
    <row r="61" spans="1:10" ht="14.4" customHeight="1" x14ac:dyDescent="0.3">
      <c r="B61" s="283"/>
      <c r="C61" s="282" t="s">
        <v>201</v>
      </c>
      <c r="D61" s="259" t="s">
        <v>155</v>
      </c>
      <c r="E61" s="259" t="s">
        <v>156</v>
      </c>
      <c r="F61" s="259" t="s">
        <v>157</v>
      </c>
      <c r="G61" s="259" t="s">
        <v>158</v>
      </c>
      <c r="H61" s="278" t="s">
        <v>159</v>
      </c>
      <c r="I61" s="279" t="s">
        <v>160</v>
      </c>
      <c r="J61" s="276" t="str">
        <f t="shared" si="1"/>
        <v/>
      </c>
    </row>
    <row r="62" spans="1:10" ht="14.4" customHeight="1" x14ac:dyDescent="0.3">
      <c r="B62" s="328"/>
      <c r="C62" s="329"/>
      <c r="D62" s="327" t="str">
        <f>D49</f>
        <v>Select…</v>
      </c>
      <c r="E62" s="327" t="str">
        <f>E49</f>
        <v>Select…</v>
      </c>
      <c r="F62" s="327" t="str">
        <f>F49</f>
        <v>Select…</v>
      </c>
      <c r="G62" s="327" t="str">
        <f>G49</f>
        <v>Select…</v>
      </c>
      <c r="H62" s="327" t="str">
        <f>H49</f>
        <v>Select…</v>
      </c>
      <c r="I62" s="330"/>
      <c r="J62" s="276" t="str">
        <f t="shared" si="1"/>
        <v/>
      </c>
    </row>
    <row r="63" spans="1:10" ht="15" customHeight="1" x14ac:dyDescent="0.3">
      <c r="B63" s="284" t="str">
        <f t="shared" ref="B63:B69" si="15">B50</f>
        <v>Labour costs</v>
      </c>
      <c r="C63" s="347"/>
      <c r="D63" s="347"/>
      <c r="E63" s="347"/>
      <c r="F63" s="347"/>
      <c r="G63" s="347"/>
      <c r="H63" s="348"/>
      <c r="I63" s="359">
        <f t="shared" ref="I63:I69" si="16">IFERROR(ROUND(C63-SUM(D63:H63),0),"")</f>
        <v>0</v>
      </c>
      <c r="J63" s="276" t="str">
        <f t="shared" si="1"/>
        <v/>
      </c>
    </row>
    <row r="64" spans="1:10" ht="15" customHeight="1" x14ac:dyDescent="0.3">
      <c r="B64" s="284" t="str">
        <f t="shared" si="15"/>
        <v>Overheads</v>
      </c>
      <c r="C64" s="347"/>
      <c r="D64" s="347"/>
      <c r="E64" s="347"/>
      <c r="F64" s="347"/>
      <c r="G64" s="347"/>
      <c r="H64" s="348"/>
      <c r="I64" s="359">
        <f t="shared" si="16"/>
        <v>0</v>
      </c>
      <c r="J64" s="276" t="str">
        <f t="shared" si="1"/>
        <v/>
      </c>
    </row>
    <row r="65" spans="1:10" ht="15" customHeight="1" x14ac:dyDescent="0.3">
      <c r="B65" s="284" t="str">
        <f t="shared" si="15"/>
        <v>Materials</v>
      </c>
      <c r="C65" s="347"/>
      <c r="D65" s="347"/>
      <c r="E65" s="347"/>
      <c r="F65" s="347"/>
      <c r="G65" s="347"/>
      <c r="H65" s="348"/>
      <c r="I65" s="359">
        <f t="shared" si="16"/>
        <v>0</v>
      </c>
      <c r="J65" s="276" t="str">
        <f t="shared" si="1"/>
        <v/>
      </c>
    </row>
    <row r="66" spans="1:10" ht="15" customHeight="1" x14ac:dyDescent="0.3">
      <c r="B66" s="284" t="str">
        <f t="shared" si="15"/>
        <v>Capital usage</v>
      </c>
      <c r="C66" s="347"/>
      <c r="D66" s="347"/>
      <c r="E66" s="347"/>
      <c r="F66" s="347"/>
      <c r="G66" s="347"/>
      <c r="H66" s="348"/>
      <c r="I66" s="359">
        <f t="shared" si="16"/>
        <v>0</v>
      </c>
      <c r="J66" s="276" t="str">
        <f t="shared" si="1"/>
        <v/>
      </c>
    </row>
    <row r="67" spans="1:10" ht="15" customHeight="1" x14ac:dyDescent="0.3">
      <c r="B67" s="284" t="str">
        <f t="shared" si="15"/>
        <v>Sub contract costs</v>
      </c>
      <c r="C67" s="347"/>
      <c r="D67" s="347"/>
      <c r="E67" s="347"/>
      <c r="F67" s="347"/>
      <c r="G67" s="347"/>
      <c r="H67" s="348"/>
      <c r="I67" s="359">
        <f t="shared" si="16"/>
        <v>0</v>
      </c>
      <c r="J67" s="276" t="str">
        <f t="shared" si="1"/>
        <v/>
      </c>
    </row>
    <row r="68" spans="1:10" ht="15" customHeight="1" x14ac:dyDescent="0.3">
      <c r="B68" s="284" t="str">
        <f t="shared" si="15"/>
        <v>Travel &amp; subsistence</v>
      </c>
      <c r="C68" s="347"/>
      <c r="D68" s="347"/>
      <c r="E68" s="347"/>
      <c r="F68" s="347"/>
      <c r="G68" s="347"/>
      <c r="H68" s="348"/>
      <c r="I68" s="359">
        <f t="shared" si="16"/>
        <v>0</v>
      </c>
      <c r="J68" s="276" t="str">
        <f t="shared" si="1"/>
        <v/>
      </c>
    </row>
    <row r="69" spans="1:10" ht="15" customHeight="1" thickBot="1" x14ac:dyDescent="0.35">
      <c r="B69" s="285" t="str">
        <f t="shared" si="15"/>
        <v>Other costs</v>
      </c>
      <c r="C69" s="349"/>
      <c r="D69" s="349"/>
      <c r="E69" s="349"/>
      <c r="F69" s="349"/>
      <c r="G69" s="349"/>
      <c r="H69" s="350"/>
      <c r="I69" s="359">
        <f t="shared" si="16"/>
        <v>0</v>
      </c>
      <c r="J69" s="276" t="str">
        <f t="shared" si="1"/>
        <v/>
      </c>
    </row>
    <row r="70" spans="1:10" ht="15" customHeight="1" thickBot="1" x14ac:dyDescent="0.35">
      <c r="B70" s="286" t="s">
        <v>33</v>
      </c>
      <c r="C70" s="326">
        <f t="shared" ref="C70:H70" si="17">SUM(C63:C69)</f>
        <v>0</v>
      </c>
      <c r="D70" s="363">
        <f t="shared" si="17"/>
        <v>0</v>
      </c>
      <c r="E70" s="363">
        <f t="shared" si="17"/>
        <v>0</v>
      </c>
      <c r="F70" s="363">
        <f t="shared" si="17"/>
        <v>0</v>
      </c>
      <c r="G70" s="363">
        <f t="shared" si="17"/>
        <v>0</v>
      </c>
      <c r="H70" s="364">
        <f t="shared" si="17"/>
        <v>0</v>
      </c>
      <c r="I70" s="362">
        <f t="shared" ref="I70" si="18">SUM(I63:I69)</f>
        <v>0</v>
      </c>
      <c r="J70" s="276" t="str">
        <f t="shared" si="1"/>
        <v/>
      </c>
    </row>
    <row r="71" spans="1:10" ht="15" customHeight="1" thickBot="1" x14ac:dyDescent="0.35">
      <c r="B71" s="345"/>
      <c r="C71" s="228"/>
      <c r="D71" s="228"/>
      <c r="E71" s="228"/>
      <c r="F71" s="228"/>
      <c r="G71" s="228"/>
      <c r="H71" s="228"/>
      <c r="I71" s="346"/>
      <c r="J71" s="276" t="str">
        <f t="shared" si="1"/>
        <v/>
      </c>
    </row>
    <row r="72" spans="1:10" ht="15" thickBot="1" x14ac:dyDescent="0.35">
      <c r="A72" s="331">
        <f>A59+1</f>
        <v>6</v>
      </c>
      <c r="B72" s="335" t="str">
        <f>"ENTER COLLABORATOR "&amp;A72&amp;" NAME"</f>
        <v>ENTER COLLABORATOR 6 NAME</v>
      </c>
      <c r="C72" s="336"/>
      <c r="D72" s="336"/>
      <c r="E72" s="336"/>
      <c r="F72" s="336"/>
      <c r="G72" s="336"/>
      <c r="H72" s="336"/>
      <c r="I72" s="337"/>
      <c r="J72" s="276" t="str">
        <f t="shared" si="1"/>
        <v/>
      </c>
    </row>
    <row r="73" spans="1:10" ht="15" customHeight="1" thickBot="1" x14ac:dyDescent="0.35">
      <c r="B73" s="338" t="s">
        <v>151</v>
      </c>
      <c r="C73" s="339"/>
      <c r="D73" s="339"/>
      <c r="E73" s="339"/>
      <c r="F73" s="339"/>
      <c r="G73" s="339"/>
      <c r="H73" s="339"/>
      <c r="I73" s="340"/>
      <c r="J73" s="276" t="str">
        <f t="shared" si="1"/>
        <v/>
      </c>
    </row>
    <row r="74" spans="1:10" ht="14.4" customHeight="1" x14ac:dyDescent="0.3">
      <c r="B74" s="283"/>
      <c r="C74" s="282" t="s">
        <v>201</v>
      </c>
      <c r="D74" s="259" t="s">
        <v>155</v>
      </c>
      <c r="E74" s="259" t="s">
        <v>156</v>
      </c>
      <c r="F74" s="259" t="s">
        <v>157</v>
      </c>
      <c r="G74" s="259" t="s">
        <v>158</v>
      </c>
      <c r="H74" s="278" t="s">
        <v>159</v>
      </c>
      <c r="I74" s="279" t="s">
        <v>160</v>
      </c>
      <c r="J74" s="276" t="str">
        <f t="shared" si="1"/>
        <v/>
      </c>
    </row>
    <row r="75" spans="1:10" ht="14.4" customHeight="1" x14ac:dyDescent="0.3">
      <c r="B75" s="328"/>
      <c r="C75" s="329"/>
      <c r="D75" s="327" t="str">
        <f>D62</f>
        <v>Select…</v>
      </c>
      <c r="E75" s="327" t="str">
        <f>E62</f>
        <v>Select…</v>
      </c>
      <c r="F75" s="327" t="str">
        <f>F62</f>
        <v>Select…</v>
      </c>
      <c r="G75" s="327" t="str">
        <f>G62</f>
        <v>Select…</v>
      </c>
      <c r="H75" s="327" t="str">
        <f>H62</f>
        <v>Select…</v>
      </c>
      <c r="I75" s="330"/>
      <c r="J75" s="276" t="str">
        <f t="shared" si="1"/>
        <v/>
      </c>
    </row>
    <row r="76" spans="1:10" ht="15" customHeight="1" x14ac:dyDescent="0.3">
      <c r="B76" s="284" t="str">
        <f t="shared" ref="B76:B82" si="19">B63</f>
        <v>Labour costs</v>
      </c>
      <c r="C76" s="347"/>
      <c r="D76" s="347"/>
      <c r="E76" s="347"/>
      <c r="F76" s="347"/>
      <c r="G76" s="347"/>
      <c r="H76" s="348"/>
      <c r="I76" s="359">
        <f t="shared" ref="I76:I82" si="20">IFERROR(ROUND(C76-SUM(D76:H76),0),"")</f>
        <v>0</v>
      </c>
      <c r="J76" s="276" t="str">
        <f t="shared" ref="J76:J139" si="21">IFERROR(IF(ROUND(I76,0)=0,"",1),"")</f>
        <v/>
      </c>
    </row>
    <row r="77" spans="1:10" ht="15" customHeight="1" x14ac:dyDescent="0.3">
      <c r="B77" s="284" t="str">
        <f t="shared" si="19"/>
        <v>Overheads</v>
      </c>
      <c r="C77" s="347"/>
      <c r="D77" s="347"/>
      <c r="E77" s="347"/>
      <c r="F77" s="347"/>
      <c r="G77" s="347"/>
      <c r="H77" s="348"/>
      <c r="I77" s="359">
        <f t="shared" si="20"/>
        <v>0</v>
      </c>
      <c r="J77" s="276" t="str">
        <f t="shared" si="21"/>
        <v/>
      </c>
    </row>
    <row r="78" spans="1:10" ht="15" customHeight="1" x14ac:dyDescent="0.3">
      <c r="B78" s="284" t="str">
        <f t="shared" si="19"/>
        <v>Materials</v>
      </c>
      <c r="C78" s="347"/>
      <c r="D78" s="347"/>
      <c r="E78" s="347"/>
      <c r="F78" s="347"/>
      <c r="G78" s="347"/>
      <c r="H78" s="348"/>
      <c r="I78" s="359">
        <f t="shared" si="20"/>
        <v>0</v>
      </c>
      <c r="J78" s="276" t="str">
        <f t="shared" si="21"/>
        <v/>
      </c>
    </row>
    <row r="79" spans="1:10" ht="15" customHeight="1" x14ac:dyDescent="0.3">
      <c r="B79" s="284" t="str">
        <f t="shared" si="19"/>
        <v>Capital usage</v>
      </c>
      <c r="C79" s="347"/>
      <c r="D79" s="347"/>
      <c r="E79" s="347"/>
      <c r="F79" s="347"/>
      <c r="G79" s="347"/>
      <c r="H79" s="348"/>
      <c r="I79" s="359">
        <f t="shared" si="20"/>
        <v>0</v>
      </c>
      <c r="J79" s="276" t="str">
        <f t="shared" si="21"/>
        <v/>
      </c>
    </row>
    <row r="80" spans="1:10" ht="15" customHeight="1" x14ac:dyDescent="0.3">
      <c r="B80" s="284" t="str">
        <f t="shared" si="19"/>
        <v>Sub contract costs</v>
      </c>
      <c r="C80" s="347"/>
      <c r="D80" s="347"/>
      <c r="E80" s="347"/>
      <c r="F80" s="347"/>
      <c r="G80" s="347"/>
      <c r="H80" s="348"/>
      <c r="I80" s="359">
        <f t="shared" si="20"/>
        <v>0</v>
      </c>
      <c r="J80" s="276" t="str">
        <f t="shared" si="21"/>
        <v/>
      </c>
    </row>
    <row r="81" spans="1:10" ht="15" customHeight="1" x14ac:dyDescent="0.3">
      <c r="B81" s="284" t="str">
        <f t="shared" si="19"/>
        <v>Travel &amp; subsistence</v>
      </c>
      <c r="C81" s="347"/>
      <c r="D81" s="347"/>
      <c r="E81" s="347"/>
      <c r="F81" s="347"/>
      <c r="G81" s="347"/>
      <c r="H81" s="348"/>
      <c r="I81" s="359">
        <f t="shared" si="20"/>
        <v>0</v>
      </c>
      <c r="J81" s="276" t="str">
        <f t="shared" si="21"/>
        <v/>
      </c>
    </row>
    <row r="82" spans="1:10" ht="15" customHeight="1" thickBot="1" x14ac:dyDescent="0.35">
      <c r="B82" s="285" t="str">
        <f t="shared" si="19"/>
        <v>Other costs</v>
      </c>
      <c r="C82" s="349"/>
      <c r="D82" s="349"/>
      <c r="E82" s="349"/>
      <c r="F82" s="349"/>
      <c r="G82" s="349"/>
      <c r="H82" s="350"/>
      <c r="I82" s="359">
        <f t="shared" si="20"/>
        <v>0</v>
      </c>
      <c r="J82" s="276" t="str">
        <f t="shared" si="21"/>
        <v/>
      </c>
    </row>
    <row r="83" spans="1:10" ht="15" customHeight="1" thickBot="1" x14ac:dyDescent="0.35">
      <c r="B83" s="286" t="s">
        <v>33</v>
      </c>
      <c r="C83" s="326">
        <f t="shared" ref="C83:H83" si="22">SUM(C76:C82)</f>
        <v>0</v>
      </c>
      <c r="D83" s="363">
        <f t="shared" si="22"/>
        <v>0</v>
      </c>
      <c r="E83" s="363">
        <f t="shared" si="22"/>
        <v>0</v>
      </c>
      <c r="F83" s="363">
        <f t="shared" si="22"/>
        <v>0</v>
      </c>
      <c r="G83" s="363">
        <f t="shared" si="22"/>
        <v>0</v>
      </c>
      <c r="H83" s="364">
        <f t="shared" si="22"/>
        <v>0</v>
      </c>
      <c r="I83" s="362">
        <f t="shared" ref="I83" si="23">SUM(I76:I82)</f>
        <v>0</v>
      </c>
      <c r="J83" s="276" t="str">
        <f t="shared" si="21"/>
        <v/>
      </c>
    </row>
    <row r="84" spans="1:10" ht="15" customHeight="1" thickBot="1" x14ac:dyDescent="0.35">
      <c r="B84" s="345"/>
      <c r="C84" s="228"/>
      <c r="D84" s="228"/>
      <c r="E84" s="228"/>
      <c r="F84" s="228"/>
      <c r="G84" s="228"/>
      <c r="H84" s="228"/>
      <c r="I84" s="346"/>
      <c r="J84" s="276" t="str">
        <f t="shared" si="21"/>
        <v/>
      </c>
    </row>
    <row r="85" spans="1:10" ht="15" thickBot="1" x14ac:dyDescent="0.35">
      <c r="A85" s="331">
        <f>A72+1</f>
        <v>7</v>
      </c>
      <c r="B85" s="335" t="str">
        <f>"ENTER COLLABORATOR "&amp;A85&amp;" NAME"</f>
        <v>ENTER COLLABORATOR 7 NAME</v>
      </c>
      <c r="C85" s="336"/>
      <c r="D85" s="336"/>
      <c r="E85" s="336"/>
      <c r="F85" s="336"/>
      <c r="G85" s="336"/>
      <c r="H85" s="336"/>
      <c r="I85" s="337"/>
      <c r="J85" s="276" t="str">
        <f t="shared" si="21"/>
        <v/>
      </c>
    </row>
    <row r="86" spans="1:10" ht="15" customHeight="1" thickBot="1" x14ac:dyDescent="0.35">
      <c r="B86" s="338" t="s">
        <v>151</v>
      </c>
      <c r="C86" s="339"/>
      <c r="D86" s="339"/>
      <c r="E86" s="339"/>
      <c r="F86" s="339"/>
      <c r="G86" s="339"/>
      <c r="H86" s="339"/>
      <c r="I86" s="340"/>
      <c r="J86" s="276" t="str">
        <f t="shared" si="21"/>
        <v/>
      </c>
    </row>
    <row r="87" spans="1:10" ht="14.4" customHeight="1" x14ac:dyDescent="0.3">
      <c r="B87" s="283"/>
      <c r="C87" s="282" t="s">
        <v>201</v>
      </c>
      <c r="D87" s="259" t="s">
        <v>155</v>
      </c>
      <c r="E87" s="259" t="s">
        <v>156</v>
      </c>
      <c r="F87" s="259" t="s">
        <v>157</v>
      </c>
      <c r="G87" s="259" t="s">
        <v>158</v>
      </c>
      <c r="H87" s="278" t="s">
        <v>159</v>
      </c>
      <c r="I87" s="279" t="s">
        <v>160</v>
      </c>
      <c r="J87" s="276" t="str">
        <f t="shared" si="21"/>
        <v/>
      </c>
    </row>
    <row r="88" spans="1:10" ht="14.4" customHeight="1" x14ac:dyDescent="0.3">
      <c r="B88" s="328"/>
      <c r="C88" s="329"/>
      <c r="D88" s="327" t="str">
        <f>D75</f>
        <v>Select…</v>
      </c>
      <c r="E88" s="327" t="str">
        <f>E75</f>
        <v>Select…</v>
      </c>
      <c r="F88" s="327" t="str">
        <f>F75</f>
        <v>Select…</v>
      </c>
      <c r="G88" s="327" t="str">
        <f>G75</f>
        <v>Select…</v>
      </c>
      <c r="H88" s="327" t="str">
        <f>H75</f>
        <v>Select…</v>
      </c>
      <c r="I88" s="330"/>
      <c r="J88" s="276" t="str">
        <f t="shared" si="21"/>
        <v/>
      </c>
    </row>
    <row r="89" spans="1:10" ht="15" customHeight="1" x14ac:dyDescent="0.3">
      <c r="B89" s="284" t="str">
        <f t="shared" ref="B89:B95" si="24">B76</f>
        <v>Labour costs</v>
      </c>
      <c r="C89" s="347"/>
      <c r="D89" s="347"/>
      <c r="E89" s="347"/>
      <c r="F89" s="347"/>
      <c r="G89" s="347"/>
      <c r="H89" s="348"/>
      <c r="I89" s="359">
        <f t="shared" ref="I89:I95" si="25">IFERROR(ROUND(C89-SUM(D89:H89),0),"")</f>
        <v>0</v>
      </c>
      <c r="J89" s="276" t="str">
        <f t="shared" si="21"/>
        <v/>
      </c>
    </row>
    <row r="90" spans="1:10" ht="15" customHeight="1" x14ac:dyDescent="0.3">
      <c r="B90" s="284" t="str">
        <f t="shared" si="24"/>
        <v>Overheads</v>
      </c>
      <c r="C90" s="347"/>
      <c r="D90" s="347"/>
      <c r="E90" s="347"/>
      <c r="F90" s="347"/>
      <c r="G90" s="347"/>
      <c r="H90" s="348"/>
      <c r="I90" s="359">
        <f t="shared" si="25"/>
        <v>0</v>
      </c>
      <c r="J90" s="276" t="str">
        <f t="shared" si="21"/>
        <v/>
      </c>
    </row>
    <row r="91" spans="1:10" ht="15" customHeight="1" x14ac:dyDescent="0.3">
      <c r="B91" s="284" t="str">
        <f t="shared" si="24"/>
        <v>Materials</v>
      </c>
      <c r="C91" s="347"/>
      <c r="D91" s="347"/>
      <c r="E91" s="347"/>
      <c r="F91" s="347"/>
      <c r="G91" s="347"/>
      <c r="H91" s="348"/>
      <c r="I91" s="359">
        <f t="shared" si="25"/>
        <v>0</v>
      </c>
      <c r="J91" s="276" t="str">
        <f t="shared" si="21"/>
        <v/>
      </c>
    </row>
    <row r="92" spans="1:10" ht="15" customHeight="1" x14ac:dyDescent="0.3">
      <c r="B92" s="284" t="str">
        <f t="shared" si="24"/>
        <v>Capital usage</v>
      </c>
      <c r="C92" s="347"/>
      <c r="D92" s="347"/>
      <c r="E92" s="347"/>
      <c r="F92" s="347"/>
      <c r="G92" s="347"/>
      <c r="H92" s="348"/>
      <c r="I92" s="359">
        <f t="shared" si="25"/>
        <v>0</v>
      </c>
      <c r="J92" s="276" t="str">
        <f t="shared" si="21"/>
        <v/>
      </c>
    </row>
    <row r="93" spans="1:10" ht="15" customHeight="1" x14ac:dyDescent="0.3">
      <c r="B93" s="284" t="str">
        <f t="shared" si="24"/>
        <v>Sub contract costs</v>
      </c>
      <c r="C93" s="347"/>
      <c r="D93" s="347"/>
      <c r="E93" s="347"/>
      <c r="F93" s="347"/>
      <c r="G93" s="347"/>
      <c r="H93" s="348"/>
      <c r="I93" s="359">
        <f t="shared" si="25"/>
        <v>0</v>
      </c>
      <c r="J93" s="276" t="str">
        <f t="shared" si="21"/>
        <v/>
      </c>
    </row>
    <row r="94" spans="1:10" ht="15" customHeight="1" x14ac:dyDescent="0.3">
      <c r="B94" s="284" t="str">
        <f t="shared" si="24"/>
        <v>Travel &amp; subsistence</v>
      </c>
      <c r="C94" s="347"/>
      <c r="D94" s="347"/>
      <c r="E94" s="347"/>
      <c r="F94" s="347"/>
      <c r="G94" s="347"/>
      <c r="H94" s="348"/>
      <c r="I94" s="359">
        <f t="shared" si="25"/>
        <v>0</v>
      </c>
      <c r="J94" s="276" t="str">
        <f t="shared" si="21"/>
        <v/>
      </c>
    </row>
    <row r="95" spans="1:10" ht="15" customHeight="1" thickBot="1" x14ac:dyDescent="0.35">
      <c r="B95" s="285" t="str">
        <f t="shared" si="24"/>
        <v>Other costs</v>
      </c>
      <c r="C95" s="349"/>
      <c r="D95" s="349"/>
      <c r="E95" s="349"/>
      <c r="F95" s="349"/>
      <c r="G95" s="349"/>
      <c r="H95" s="350"/>
      <c r="I95" s="359">
        <f t="shared" si="25"/>
        <v>0</v>
      </c>
      <c r="J95" s="276" t="str">
        <f t="shared" si="21"/>
        <v/>
      </c>
    </row>
    <row r="96" spans="1:10" ht="15" customHeight="1" thickBot="1" x14ac:dyDescent="0.35">
      <c r="B96" s="286" t="s">
        <v>33</v>
      </c>
      <c r="C96" s="326">
        <f t="shared" ref="C96:H96" si="26">SUM(C89:C95)</f>
        <v>0</v>
      </c>
      <c r="D96" s="363">
        <f t="shared" si="26"/>
        <v>0</v>
      </c>
      <c r="E96" s="363">
        <f t="shared" si="26"/>
        <v>0</v>
      </c>
      <c r="F96" s="363">
        <f t="shared" si="26"/>
        <v>0</v>
      </c>
      <c r="G96" s="363">
        <f t="shared" si="26"/>
        <v>0</v>
      </c>
      <c r="H96" s="364">
        <f t="shared" si="26"/>
        <v>0</v>
      </c>
      <c r="I96" s="362">
        <f t="shared" ref="I96" si="27">SUM(I89:I95)</f>
        <v>0</v>
      </c>
      <c r="J96" s="276" t="str">
        <f t="shared" si="21"/>
        <v/>
      </c>
    </row>
    <row r="97" spans="1:10" ht="15" customHeight="1" thickBot="1" x14ac:dyDescent="0.35">
      <c r="B97" s="345"/>
      <c r="C97" s="228"/>
      <c r="D97" s="228"/>
      <c r="E97" s="228"/>
      <c r="F97" s="228"/>
      <c r="G97" s="228"/>
      <c r="H97" s="228"/>
      <c r="I97" s="346"/>
      <c r="J97" s="276" t="str">
        <f t="shared" si="21"/>
        <v/>
      </c>
    </row>
    <row r="98" spans="1:10" ht="15" thickBot="1" x14ac:dyDescent="0.35">
      <c r="A98" s="331">
        <f>A85+1</f>
        <v>8</v>
      </c>
      <c r="B98" s="335" t="str">
        <f>"ENTER COLLABORATOR "&amp;A98&amp;" NAME"</f>
        <v>ENTER COLLABORATOR 8 NAME</v>
      </c>
      <c r="C98" s="336"/>
      <c r="D98" s="336"/>
      <c r="E98" s="336"/>
      <c r="F98" s="336"/>
      <c r="G98" s="336"/>
      <c r="H98" s="336"/>
      <c r="I98" s="337"/>
      <c r="J98" s="276" t="str">
        <f t="shared" si="21"/>
        <v/>
      </c>
    </row>
    <row r="99" spans="1:10" ht="15" customHeight="1" thickBot="1" x14ac:dyDescent="0.35">
      <c r="B99" s="338" t="s">
        <v>151</v>
      </c>
      <c r="C99" s="339"/>
      <c r="D99" s="339"/>
      <c r="E99" s="339"/>
      <c r="F99" s="339"/>
      <c r="G99" s="339"/>
      <c r="H99" s="339"/>
      <c r="I99" s="340"/>
      <c r="J99" s="276" t="str">
        <f t="shared" si="21"/>
        <v/>
      </c>
    </row>
    <row r="100" spans="1:10" ht="14.4" customHeight="1" x14ac:dyDescent="0.3">
      <c r="B100" s="283"/>
      <c r="C100" s="282" t="s">
        <v>201</v>
      </c>
      <c r="D100" s="259" t="s">
        <v>155</v>
      </c>
      <c r="E100" s="259" t="s">
        <v>156</v>
      </c>
      <c r="F100" s="259" t="s">
        <v>157</v>
      </c>
      <c r="G100" s="259" t="s">
        <v>158</v>
      </c>
      <c r="H100" s="278" t="s">
        <v>159</v>
      </c>
      <c r="I100" s="279" t="s">
        <v>160</v>
      </c>
      <c r="J100" s="276" t="str">
        <f t="shared" si="21"/>
        <v/>
      </c>
    </row>
    <row r="101" spans="1:10" ht="14.4" customHeight="1" x14ac:dyDescent="0.3">
      <c r="B101" s="328"/>
      <c r="C101" s="329"/>
      <c r="D101" s="327" t="str">
        <f>D88</f>
        <v>Select…</v>
      </c>
      <c r="E101" s="327" t="str">
        <f>E88</f>
        <v>Select…</v>
      </c>
      <c r="F101" s="327" t="str">
        <f>F88</f>
        <v>Select…</v>
      </c>
      <c r="G101" s="327" t="str">
        <f>G88</f>
        <v>Select…</v>
      </c>
      <c r="H101" s="327" t="str">
        <f>H88</f>
        <v>Select…</v>
      </c>
      <c r="I101" s="330"/>
      <c r="J101" s="276" t="str">
        <f t="shared" si="21"/>
        <v/>
      </c>
    </row>
    <row r="102" spans="1:10" ht="15" customHeight="1" x14ac:dyDescent="0.3">
      <c r="B102" s="284" t="str">
        <f t="shared" ref="B102:B108" si="28">B89</f>
        <v>Labour costs</v>
      </c>
      <c r="C102" s="347"/>
      <c r="D102" s="347"/>
      <c r="E102" s="347"/>
      <c r="F102" s="347"/>
      <c r="G102" s="347"/>
      <c r="H102" s="348"/>
      <c r="I102" s="359">
        <f t="shared" ref="I102:I108" si="29">IFERROR(ROUND(C102-SUM(D102:H102),0),"")</f>
        <v>0</v>
      </c>
      <c r="J102" s="276" t="str">
        <f t="shared" si="21"/>
        <v/>
      </c>
    </row>
    <row r="103" spans="1:10" ht="15" customHeight="1" x14ac:dyDescent="0.3">
      <c r="B103" s="284" t="str">
        <f t="shared" si="28"/>
        <v>Overheads</v>
      </c>
      <c r="C103" s="347"/>
      <c r="D103" s="347"/>
      <c r="E103" s="347"/>
      <c r="F103" s="347"/>
      <c r="G103" s="347"/>
      <c r="H103" s="348"/>
      <c r="I103" s="359">
        <f t="shared" si="29"/>
        <v>0</v>
      </c>
      <c r="J103" s="276" t="str">
        <f t="shared" si="21"/>
        <v/>
      </c>
    </row>
    <row r="104" spans="1:10" ht="15" customHeight="1" x14ac:dyDescent="0.3">
      <c r="B104" s="284" t="str">
        <f t="shared" si="28"/>
        <v>Materials</v>
      </c>
      <c r="C104" s="347"/>
      <c r="D104" s="347"/>
      <c r="E104" s="347"/>
      <c r="F104" s="347"/>
      <c r="G104" s="347"/>
      <c r="H104" s="348"/>
      <c r="I104" s="359">
        <f t="shared" si="29"/>
        <v>0</v>
      </c>
      <c r="J104" s="276" t="str">
        <f t="shared" si="21"/>
        <v/>
      </c>
    </row>
    <row r="105" spans="1:10" ht="15" customHeight="1" x14ac:dyDescent="0.3">
      <c r="B105" s="284" t="str">
        <f t="shared" si="28"/>
        <v>Capital usage</v>
      </c>
      <c r="C105" s="347"/>
      <c r="D105" s="347"/>
      <c r="E105" s="347"/>
      <c r="F105" s="347"/>
      <c r="G105" s="347"/>
      <c r="H105" s="348"/>
      <c r="I105" s="359">
        <f t="shared" si="29"/>
        <v>0</v>
      </c>
      <c r="J105" s="276" t="str">
        <f t="shared" si="21"/>
        <v/>
      </c>
    </row>
    <row r="106" spans="1:10" ht="15" customHeight="1" x14ac:dyDescent="0.3">
      <c r="B106" s="284" t="str">
        <f t="shared" si="28"/>
        <v>Sub contract costs</v>
      </c>
      <c r="C106" s="347"/>
      <c r="D106" s="347"/>
      <c r="E106" s="347"/>
      <c r="F106" s="347"/>
      <c r="G106" s="347"/>
      <c r="H106" s="348"/>
      <c r="I106" s="359">
        <f t="shared" si="29"/>
        <v>0</v>
      </c>
      <c r="J106" s="276" t="str">
        <f t="shared" si="21"/>
        <v/>
      </c>
    </row>
    <row r="107" spans="1:10" ht="15" customHeight="1" x14ac:dyDescent="0.3">
      <c r="B107" s="284" t="str">
        <f t="shared" si="28"/>
        <v>Travel &amp; subsistence</v>
      </c>
      <c r="C107" s="347"/>
      <c r="D107" s="347"/>
      <c r="E107" s="347"/>
      <c r="F107" s="347"/>
      <c r="G107" s="347"/>
      <c r="H107" s="348"/>
      <c r="I107" s="359">
        <f t="shared" si="29"/>
        <v>0</v>
      </c>
      <c r="J107" s="276" t="str">
        <f t="shared" si="21"/>
        <v/>
      </c>
    </row>
    <row r="108" spans="1:10" ht="15" customHeight="1" thickBot="1" x14ac:dyDescent="0.35">
      <c r="B108" s="285" t="str">
        <f t="shared" si="28"/>
        <v>Other costs</v>
      </c>
      <c r="C108" s="349"/>
      <c r="D108" s="349"/>
      <c r="E108" s="349"/>
      <c r="F108" s="349"/>
      <c r="G108" s="349"/>
      <c r="H108" s="350"/>
      <c r="I108" s="359">
        <f t="shared" si="29"/>
        <v>0</v>
      </c>
      <c r="J108" s="276" t="str">
        <f t="shared" si="21"/>
        <v/>
      </c>
    </row>
    <row r="109" spans="1:10" ht="15" customHeight="1" thickBot="1" x14ac:dyDescent="0.35">
      <c r="B109" s="286" t="s">
        <v>33</v>
      </c>
      <c r="C109" s="326">
        <f t="shared" ref="C109:H109" si="30">SUM(C102:C108)</f>
        <v>0</v>
      </c>
      <c r="D109" s="363">
        <f t="shared" si="30"/>
        <v>0</v>
      </c>
      <c r="E109" s="363">
        <f t="shared" si="30"/>
        <v>0</v>
      </c>
      <c r="F109" s="363">
        <f t="shared" si="30"/>
        <v>0</v>
      </c>
      <c r="G109" s="363">
        <f t="shared" si="30"/>
        <v>0</v>
      </c>
      <c r="H109" s="364">
        <f t="shared" si="30"/>
        <v>0</v>
      </c>
      <c r="I109" s="362">
        <f t="shared" ref="I109" si="31">SUM(I102:I108)</f>
        <v>0</v>
      </c>
      <c r="J109" s="276" t="str">
        <f t="shared" si="21"/>
        <v/>
      </c>
    </row>
    <row r="110" spans="1:10" ht="15" customHeight="1" thickBot="1" x14ac:dyDescent="0.35">
      <c r="B110" s="345"/>
      <c r="C110" s="228"/>
      <c r="D110" s="228"/>
      <c r="E110" s="228"/>
      <c r="F110" s="228"/>
      <c r="G110" s="228"/>
      <c r="H110" s="228"/>
      <c r="I110" s="346"/>
      <c r="J110" s="276" t="str">
        <f t="shared" si="21"/>
        <v/>
      </c>
    </row>
    <row r="111" spans="1:10" ht="15" thickBot="1" x14ac:dyDescent="0.35">
      <c r="A111" s="331">
        <f>A98+1</f>
        <v>9</v>
      </c>
      <c r="B111" s="335" t="str">
        <f>"ENTER COLLABORATOR "&amp;A111&amp;" NAME"</f>
        <v>ENTER COLLABORATOR 9 NAME</v>
      </c>
      <c r="C111" s="336"/>
      <c r="D111" s="336"/>
      <c r="E111" s="336"/>
      <c r="F111" s="336"/>
      <c r="G111" s="336"/>
      <c r="H111" s="336"/>
      <c r="I111" s="337"/>
      <c r="J111" s="276" t="str">
        <f t="shared" si="21"/>
        <v/>
      </c>
    </row>
    <row r="112" spans="1:10" ht="15" customHeight="1" thickBot="1" x14ac:dyDescent="0.35">
      <c r="B112" s="338" t="s">
        <v>151</v>
      </c>
      <c r="C112" s="339"/>
      <c r="D112" s="339"/>
      <c r="E112" s="339"/>
      <c r="F112" s="339"/>
      <c r="G112" s="339"/>
      <c r="H112" s="339"/>
      <c r="I112" s="340"/>
      <c r="J112" s="276" t="str">
        <f t="shared" si="21"/>
        <v/>
      </c>
    </row>
    <row r="113" spans="1:10" ht="14.4" customHeight="1" x14ac:dyDescent="0.3">
      <c r="B113" s="283"/>
      <c r="C113" s="282" t="s">
        <v>201</v>
      </c>
      <c r="D113" s="259" t="s">
        <v>155</v>
      </c>
      <c r="E113" s="259" t="s">
        <v>156</v>
      </c>
      <c r="F113" s="259" t="s">
        <v>157</v>
      </c>
      <c r="G113" s="259" t="s">
        <v>158</v>
      </c>
      <c r="H113" s="278" t="s">
        <v>159</v>
      </c>
      <c r="I113" s="279" t="s">
        <v>160</v>
      </c>
      <c r="J113" s="276" t="str">
        <f t="shared" si="21"/>
        <v/>
      </c>
    </row>
    <row r="114" spans="1:10" ht="14.4" customHeight="1" x14ac:dyDescent="0.3">
      <c r="B114" s="328"/>
      <c r="C114" s="329"/>
      <c r="D114" s="327" t="str">
        <f>D101</f>
        <v>Select…</v>
      </c>
      <c r="E114" s="327" t="str">
        <f>E101</f>
        <v>Select…</v>
      </c>
      <c r="F114" s="327" t="str">
        <f>F101</f>
        <v>Select…</v>
      </c>
      <c r="G114" s="327" t="str">
        <f>G101</f>
        <v>Select…</v>
      </c>
      <c r="H114" s="327" t="str">
        <f>H101</f>
        <v>Select…</v>
      </c>
      <c r="I114" s="330"/>
      <c r="J114" s="276" t="str">
        <f t="shared" si="21"/>
        <v/>
      </c>
    </row>
    <row r="115" spans="1:10" ht="15" customHeight="1" x14ac:dyDescent="0.3">
      <c r="B115" s="284" t="str">
        <f t="shared" ref="B115:B121" si="32">B102</f>
        <v>Labour costs</v>
      </c>
      <c r="C115" s="347"/>
      <c r="D115" s="347"/>
      <c r="E115" s="347"/>
      <c r="F115" s="347"/>
      <c r="G115" s="347"/>
      <c r="H115" s="348"/>
      <c r="I115" s="359">
        <f t="shared" ref="I115:I121" si="33">IFERROR(ROUND(C115-SUM(D115:H115),0),"")</f>
        <v>0</v>
      </c>
      <c r="J115" s="276" t="str">
        <f t="shared" si="21"/>
        <v/>
      </c>
    </row>
    <row r="116" spans="1:10" ht="15" customHeight="1" x14ac:dyDescent="0.3">
      <c r="B116" s="284" t="str">
        <f t="shared" si="32"/>
        <v>Overheads</v>
      </c>
      <c r="C116" s="347"/>
      <c r="D116" s="347"/>
      <c r="E116" s="347"/>
      <c r="F116" s="347"/>
      <c r="G116" s="347"/>
      <c r="H116" s="348"/>
      <c r="I116" s="359">
        <f t="shared" si="33"/>
        <v>0</v>
      </c>
      <c r="J116" s="276" t="str">
        <f t="shared" si="21"/>
        <v/>
      </c>
    </row>
    <row r="117" spans="1:10" ht="15" customHeight="1" x14ac:dyDescent="0.3">
      <c r="B117" s="284" t="str">
        <f t="shared" si="32"/>
        <v>Materials</v>
      </c>
      <c r="C117" s="347"/>
      <c r="D117" s="347"/>
      <c r="E117" s="347"/>
      <c r="F117" s="347"/>
      <c r="G117" s="347"/>
      <c r="H117" s="348"/>
      <c r="I117" s="359">
        <f t="shared" si="33"/>
        <v>0</v>
      </c>
      <c r="J117" s="276" t="str">
        <f t="shared" si="21"/>
        <v/>
      </c>
    </row>
    <row r="118" spans="1:10" ht="15" customHeight="1" x14ac:dyDescent="0.3">
      <c r="B118" s="284" t="str">
        <f t="shared" si="32"/>
        <v>Capital usage</v>
      </c>
      <c r="C118" s="347"/>
      <c r="D118" s="347"/>
      <c r="E118" s="347"/>
      <c r="F118" s="347"/>
      <c r="G118" s="347"/>
      <c r="H118" s="348"/>
      <c r="I118" s="359">
        <f t="shared" si="33"/>
        <v>0</v>
      </c>
      <c r="J118" s="276" t="str">
        <f t="shared" si="21"/>
        <v/>
      </c>
    </row>
    <row r="119" spans="1:10" ht="15" customHeight="1" x14ac:dyDescent="0.3">
      <c r="B119" s="284" t="str">
        <f t="shared" si="32"/>
        <v>Sub contract costs</v>
      </c>
      <c r="C119" s="347"/>
      <c r="D119" s="347"/>
      <c r="E119" s="347"/>
      <c r="F119" s="347"/>
      <c r="G119" s="347"/>
      <c r="H119" s="348"/>
      <c r="I119" s="359">
        <f t="shared" si="33"/>
        <v>0</v>
      </c>
      <c r="J119" s="276" t="str">
        <f t="shared" si="21"/>
        <v/>
      </c>
    </row>
    <row r="120" spans="1:10" ht="15" customHeight="1" x14ac:dyDescent="0.3">
      <c r="B120" s="284" t="str">
        <f t="shared" si="32"/>
        <v>Travel &amp; subsistence</v>
      </c>
      <c r="C120" s="347"/>
      <c r="D120" s="347"/>
      <c r="E120" s="347"/>
      <c r="F120" s="347"/>
      <c r="G120" s="347"/>
      <c r="H120" s="348"/>
      <c r="I120" s="359">
        <f t="shared" si="33"/>
        <v>0</v>
      </c>
      <c r="J120" s="276" t="str">
        <f t="shared" si="21"/>
        <v/>
      </c>
    </row>
    <row r="121" spans="1:10" ht="15" customHeight="1" thickBot="1" x14ac:dyDescent="0.35">
      <c r="B121" s="285" t="str">
        <f t="shared" si="32"/>
        <v>Other costs</v>
      </c>
      <c r="C121" s="349"/>
      <c r="D121" s="349"/>
      <c r="E121" s="349"/>
      <c r="F121" s="349"/>
      <c r="G121" s="349"/>
      <c r="H121" s="350"/>
      <c r="I121" s="359">
        <f t="shared" si="33"/>
        <v>0</v>
      </c>
      <c r="J121" s="276" t="str">
        <f t="shared" si="21"/>
        <v/>
      </c>
    </row>
    <row r="122" spans="1:10" ht="15" customHeight="1" thickBot="1" x14ac:dyDescent="0.35">
      <c r="B122" s="286" t="s">
        <v>33</v>
      </c>
      <c r="C122" s="326">
        <f t="shared" ref="C122:H122" si="34">SUM(C115:C121)</f>
        <v>0</v>
      </c>
      <c r="D122" s="363">
        <f t="shared" si="34"/>
        <v>0</v>
      </c>
      <c r="E122" s="363">
        <f t="shared" si="34"/>
        <v>0</v>
      </c>
      <c r="F122" s="363">
        <f t="shared" si="34"/>
        <v>0</v>
      </c>
      <c r="G122" s="363">
        <f t="shared" si="34"/>
        <v>0</v>
      </c>
      <c r="H122" s="364">
        <f t="shared" si="34"/>
        <v>0</v>
      </c>
      <c r="I122" s="362">
        <f t="shared" ref="I122" si="35">SUM(I115:I121)</f>
        <v>0</v>
      </c>
      <c r="J122" s="276" t="str">
        <f t="shared" si="21"/>
        <v/>
      </c>
    </row>
    <row r="123" spans="1:10" ht="15" customHeight="1" thickBot="1" x14ac:dyDescent="0.35">
      <c r="B123" s="345"/>
      <c r="C123" s="228"/>
      <c r="D123" s="228"/>
      <c r="E123" s="228"/>
      <c r="F123" s="228"/>
      <c r="G123" s="228"/>
      <c r="H123" s="228"/>
      <c r="I123" s="346"/>
      <c r="J123" s="276" t="str">
        <f t="shared" si="21"/>
        <v/>
      </c>
    </row>
    <row r="124" spans="1:10" ht="15" thickBot="1" x14ac:dyDescent="0.35">
      <c r="A124" s="331">
        <f>A111+1</f>
        <v>10</v>
      </c>
      <c r="B124" s="335" t="str">
        <f>"ENTER COLLABORATOR "&amp;A124&amp;" NAME"</f>
        <v>ENTER COLLABORATOR 10 NAME</v>
      </c>
      <c r="C124" s="336"/>
      <c r="D124" s="336"/>
      <c r="E124" s="336"/>
      <c r="F124" s="336"/>
      <c r="G124" s="336"/>
      <c r="H124" s="336"/>
      <c r="I124" s="337"/>
      <c r="J124" s="276" t="str">
        <f t="shared" si="21"/>
        <v/>
      </c>
    </row>
    <row r="125" spans="1:10" ht="15" customHeight="1" thickBot="1" x14ac:dyDescent="0.35">
      <c r="B125" s="338" t="s">
        <v>151</v>
      </c>
      <c r="C125" s="339"/>
      <c r="D125" s="339"/>
      <c r="E125" s="339"/>
      <c r="F125" s="339"/>
      <c r="G125" s="339"/>
      <c r="H125" s="339"/>
      <c r="I125" s="340"/>
      <c r="J125" s="276" t="str">
        <f t="shared" si="21"/>
        <v/>
      </c>
    </row>
    <row r="126" spans="1:10" ht="14.4" customHeight="1" x14ac:dyDescent="0.3">
      <c r="B126" s="283"/>
      <c r="C126" s="282" t="s">
        <v>201</v>
      </c>
      <c r="D126" s="259" t="s">
        <v>155</v>
      </c>
      <c r="E126" s="259" t="s">
        <v>156</v>
      </c>
      <c r="F126" s="259" t="s">
        <v>157</v>
      </c>
      <c r="G126" s="259" t="s">
        <v>158</v>
      </c>
      <c r="H126" s="278" t="s">
        <v>159</v>
      </c>
      <c r="I126" s="279" t="s">
        <v>160</v>
      </c>
      <c r="J126" s="276" t="str">
        <f t="shared" si="21"/>
        <v/>
      </c>
    </row>
    <row r="127" spans="1:10" ht="14.4" customHeight="1" x14ac:dyDescent="0.3">
      <c r="B127" s="328"/>
      <c r="C127" s="329"/>
      <c r="D127" s="327" t="str">
        <f>D114</f>
        <v>Select…</v>
      </c>
      <c r="E127" s="327" t="str">
        <f>E114</f>
        <v>Select…</v>
      </c>
      <c r="F127" s="327" t="str">
        <f>F114</f>
        <v>Select…</v>
      </c>
      <c r="G127" s="327" t="str">
        <f>G114</f>
        <v>Select…</v>
      </c>
      <c r="H127" s="327" t="str">
        <f>H114</f>
        <v>Select…</v>
      </c>
      <c r="I127" s="330"/>
      <c r="J127" s="276" t="str">
        <f t="shared" si="21"/>
        <v/>
      </c>
    </row>
    <row r="128" spans="1:10" ht="15" customHeight="1" x14ac:dyDescent="0.3">
      <c r="B128" s="284" t="str">
        <f t="shared" ref="B128:B134" si="36">B115</f>
        <v>Labour costs</v>
      </c>
      <c r="C128" s="347"/>
      <c r="D128" s="347"/>
      <c r="E128" s="347"/>
      <c r="F128" s="347"/>
      <c r="G128" s="347"/>
      <c r="H128" s="348"/>
      <c r="I128" s="359">
        <f t="shared" ref="I128:I134" si="37">IFERROR(ROUND(C128-SUM(D128:H128),0),"")</f>
        <v>0</v>
      </c>
      <c r="J128" s="276" t="str">
        <f t="shared" si="21"/>
        <v/>
      </c>
    </row>
    <row r="129" spans="1:10" ht="15" customHeight="1" x14ac:dyDescent="0.3">
      <c r="B129" s="284" t="str">
        <f t="shared" si="36"/>
        <v>Overheads</v>
      </c>
      <c r="C129" s="347"/>
      <c r="D129" s="347"/>
      <c r="E129" s="347"/>
      <c r="F129" s="347"/>
      <c r="G129" s="347"/>
      <c r="H129" s="348"/>
      <c r="I129" s="359">
        <f t="shared" si="37"/>
        <v>0</v>
      </c>
      <c r="J129" s="276" t="str">
        <f t="shared" si="21"/>
        <v/>
      </c>
    </row>
    <row r="130" spans="1:10" ht="15" customHeight="1" x14ac:dyDescent="0.3">
      <c r="B130" s="284" t="str">
        <f t="shared" si="36"/>
        <v>Materials</v>
      </c>
      <c r="C130" s="347"/>
      <c r="D130" s="347"/>
      <c r="E130" s="347"/>
      <c r="F130" s="347"/>
      <c r="G130" s="347"/>
      <c r="H130" s="348"/>
      <c r="I130" s="359">
        <f t="shared" si="37"/>
        <v>0</v>
      </c>
      <c r="J130" s="276" t="str">
        <f t="shared" si="21"/>
        <v/>
      </c>
    </row>
    <row r="131" spans="1:10" ht="15" customHeight="1" x14ac:dyDescent="0.3">
      <c r="B131" s="284" t="str">
        <f t="shared" si="36"/>
        <v>Capital usage</v>
      </c>
      <c r="C131" s="347"/>
      <c r="D131" s="347"/>
      <c r="E131" s="347"/>
      <c r="F131" s="347"/>
      <c r="G131" s="347"/>
      <c r="H131" s="348"/>
      <c r="I131" s="359">
        <f t="shared" si="37"/>
        <v>0</v>
      </c>
      <c r="J131" s="276" t="str">
        <f t="shared" si="21"/>
        <v/>
      </c>
    </row>
    <row r="132" spans="1:10" ht="15" customHeight="1" x14ac:dyDescent="0.3">
      <c r="B132" s="284" t="str">
        <f t="shared" si="36"/>
        <v>Sub contract costs</v>
      </c>
      <c r="C132" s="347"/>
      <c r="D132" s="347"/>
      <c r="E132" s="347"/>
      <c r="F132" s="347"/>
      <c r="G132" s="347"/>
      <c r="H132" s="348"/>
      <c r="I132" s="359">
        <f t="shared" si="37"/>
        <v>0</v>
      </c>
      <c r="J132" s="276" t="str">
        <f t="shared" si="21"/>
        <v/>
      </c>
    </row>
    <row r="133" spans="1:10" ht="15" customHeight="1" x14ac:dyDescent="0.3">
      <c r="B133" s="284" t="str">
        <f t="shared" si="36"/>
        <v>Travel &amp; subsistence</v>
      </c>
      <c r="C133" s="347"/>
      <c r="D133" s="347"/>
      <c r="E133" s="347"/>
      <c r="F133" s="347"/>
      <c r="G133" s="347"/>
      <c r="H133" s="348"/>
      <c r="I133" s="359">
        <f t="shared" si="37"/>
        <v>0</v>
      </c>
      <c r="J133" s="276" t="str">
        <f t="shared" si="21"/>
        <v/>
      </c>
    </row>
    <row r="134" spans="1:10" ht="15" customHeight="1" thickBot="1" x14ac:dyDescent="0.35">
      <c r="B134" s="285" t="str">
        <f t="shared" si="36"/>
        <v>Other costs</v>
      </c>
      <c r="C134" s="349"/>
      <c r="D134" s="349"/>
      <c r="E134" s="349"/>
      <c r="F134" s="349"/>
      <c r="G134" s="349"/>
      <c r="H134" s="350"/>
      <c r="I134" s="359">
        <f t="shared" si="37"/>
        <v>0</v>
      </c>
      <c r="J134" s="276" t="str">
        <f t="shared" si="21"/>
        <v/>
      </c>
    </row>
    <row r="135" spans="1:10" ht="15" customHeight="1" thickBot="1" x14ac:dyDescent="0.35">
      <c r="B135" s="286" t="s">
        <v>33</v>
      </c>
      <c r="C135" s="326">
        <f t="shared" ref="C135:H135" si="38">SUM(C128:C134)</f>
        <v>0</v>
      </c>
      <c r="D135" s="363">
        <f t="shared" si="38"/>
        <v>0</v>
      </c>
      <c r="E135" s="363">
        <f t="shared" si="38"/>
        <v>0</v>
      </c>
      <c r="F135" s="363">
        <f t="shared" si="38"/>
        <v>0</v>
      </c>
      <c r="G135" s="363">
        <f t="shared" si="38"/>
        <v>0</v>
      </c>
      <c r="H135" s="364">
        <f t="shared" si="38"/>
        <v>0</v>
      </c>
      <c r="I135" s="362">
        <f t="shared" ref="I135" si="39">SUM(I128:I134)</f>
        <v>0</v>
      </c>
      <c r="J135" s="276" t="str">
        <f t="shared" si="21"/>
        <v/>
      </c>
    </row>
    <row r="136" spans="1:10" ht="15" customHeight="1" thickBot="1" x14ac:dyDescent="0.35">
      <c r="B136" s="345"/>
      <c r="C136" s="228"/>
      <c r="D136" s="228"/>
      <c r="E136" s="228"/>
      <c r="F136" s="228"/>
      <c r="G136" s="228"/>
      <c r="H136" s="228"/>
      <c r="I136" s="346"/>
      <c r="J136" s="276" t="str">
        <f t="shared" si="21"/>
        <v/>
      </c>
    </row>
    <row r="137" spans="1:10" ht="15" thickBot="1" x14ac:dyDescent="0.35">
      <c r="A137" s="331">
        <f>A124+1</f>
        <v>11</v>
      </c>
      <c r="B137" s="335" t="str">
        <f>"ENTER COLLABORATOR "&amp;A137&amp;" NAME"</f>
        <v>ENTER COLLABORATOR 11 NAME</v>
      </c>
      <c r="C137" s="336"/>
      <c r="D137" s="336"/>
      <c r="E137" s="336"/>
      <c r="F137" s="336"/>
      <c r="G137" s="336"/>
      <c r="H137" s="336"/>
      <c r="I137" s="337"/>
      <c r="J137" s="276" t="str">
        <f t="shared" si="21"/>
        <v/>
      </c>
    </row>
    <row r="138" spans="1:10" ht="15" customHeight="1" thickBot="1" x14ac:dyDescent="0.35">
      <c r="B138" s="338" t="s">
        <v>151</v>
      </c>
      <c r="C138" s="339"/>
      <c r="D138" s="339"/>
      <c r="E138" s="339"/>
      <c r="F138" s="339"/>
      <c r="G138" s="339"/>
      <c r="H138" s="339"/>
      <c r="I138" s="340"/>
      <c r="J138" s="276" t="str">
        <f t="shared" si="21"/>
        <v/>
      </c>
    </row>
    <row r="139" spans="1:10" ht="14.4" customHeight="1" x14ac:dyDescent="0.3">
      <c r="B139" s="283"/>
      <c r="C139" s="282" t="s">
        <v>201</v>
      </c>
      <c r="D139" s="259" t="s">
        <v>155</v>
      </c>
      <c r="E139" s="259" t="s">
        <v>156</v>
      </c>
      <c r="F139" s="259" t="s">
        <v>157</v>
      </c>
      <c r="G139" s="259" t="s">
        <v>158</v>
      </c>
      <c r="H139" s="278" t="s">
        <v>159</v>
      </c>
      <c r="I139" s="279" t="s">
        <v>160</v>
      </c>
      <c r="J139" s="276" t="str">
        <f t="shared" si="21"/>
        <v/>
      </c>
    </row>
    <row r="140" spans="1:10" ht="14.4" customHeight="1" x14ac:dyDescent="0.3">
      <c r="B140" s="328"/>
      <c r="C140" s="329"/>
      <c r="D140" s="327" t="str">
        <f>D127</f>
        <v>Select…</v>
      </c>
      <c r="E140" s="327" t="str">
        <f>E127</f>
        <v>Select…</v>
      </c>
      <c r="F140" s="327" t="str">
        <f>F127</f>
        <v>Select…</v>
      </c>
      <c r="G140" s="327" t="str">
        <f>G127</f>
        <v>Select…</v>
      </c>
      <c r="H140" s="327" t="str">
        <f>H127</f>
        <v>Select…</v>
      </c>
      <c r="I140" s="330"/>
      <c r="J140" s="276" t="str">
        <f t="shared" ref="J140:J203" si="40">IFERROR(IF(ROUND(I140,0)=0,"",1),"")</f>
        <v/>
      </c>
    </row>
    <row r="141" spans="1:10" ht="15" customHeight="1" x14ac:dyDescent="0.3">
      <c r="B141" s="284" t="str">
        <f t="shared" ref="B141:B147" si="41">B128</f>
        <v>Labour costs</v>
      </c>
      <c r="C141" s="347"/>
      <c r="D141" s="347"/>
      <c r="E141" s="347"/>
      <c r="F141" s="347"/>
      <c r="G141" s="347"/>
      <c r="H141" s="348"/>
      <c r="I141" s="359">
        <f t="shared" ref="I141:I147" si="42">IFERROR(ROUND(C141-SUM(D141:H141),0),"")</f>
        <v>0</v>
      </c>
      <c r="J141" s="276" t="str">
        <f t="shared" si="40"/>
        <v/>
      </c>
    </row>
    <row r="142" spans="1:10" ht="15" customHeight="1" x14ac:dyDescent="0.3">
      <c r="B142" s="284" t="str">
        <f t="shared" si="41"/>
        <v>Overheads</v>
      </c>
      <c r="C142" s="347"/>
      <c r="D142" s="347"/>
      <c r="E142" s="347"/>
      <c r="F142" s="347"/>
      <c r="G142" s="347"/>
      <c r="H142" s="348"/>
      <c r="I142" s="359">
        <f t="shared" si="42"/>
        <v>0</v>
      </c>
      <c r="J142" s="276" t="str">
        <f t="shared" si="40"/>
        <v/>
      </c>
    </row>
    <row r="143" spans="1:10" ht="15" customHeight="1" x14ac:dyDescent="0.3">
      <c r="B143" s="284" t="str">
        <f t="shared" si="41"/>
        <v>Materials</v>
      </c>
      <c r="C143" s="347"/>
      <c r="D143" s="347"/>
      <c r="E143" s="347"/>
      <c r="F143" s="347"/>
      <c r="G143" s="347"/>
      <c r="H143" s="348"/>
      <c r="I143" s="359">
        <f t="shared" si="42"/>
        <v>0</v>
      </c>
      <c r="J143" s="276" t="str">
        <f t="shared" si="40"/>
        <v/>
      </c>
    </row>
    <row r="144" spans="1:10" ht="15" customHeight="1" x14ac:dyDescent="0.3">
      <c r="B144" s="284" t="str">
        <f t="shared" si="41"/>
        <v>Capital usage</v>
      </c>
      <c r="C144" s="347"/>
      <c r="D144" s="347"/>
      <c r="E144" s="347"/>
      <c r="F144" s="347"/>
      <c r="G144" s="347"/>
      <c r="H144" s="348"/>
      <c r="I144" s="359">
        <f t="shared" si="42"/>
        <v>0</v>
      </c>
      <c r="J144" s="276" t="str">
        <f t="shared" si="40"/>
        <v/>
      </c>
    </row>
    <row r="145" spans="1:10" ht="15" customHeight="1" x14ac:dyDescent="0.3">
      <c r="B145" s="284" t="str">
        <f t="shared" si="41"/>
        <v>Sub contract costs</v>
      </c>
      <c r="C145" s="347"/>
      <c r="D145" s="347"/>
      <c r="E145" s="347"/>
      <c r="F145" s="347"/>
      <c r="G145" s="347"/>
      <c r="H145" s="348"/>
      <c r="I145" s="359">
        <f t="shared" si="42"/>
        <v>0</v>
      </c>
      <c r="J145" s="276" t="str">
        <f t="shared" si="40"/>
        <v/>
      </c>
    </row>
    <row r="146" spans="1:10" ht="15" customHeight="1" x14ac:dyDescent="0.3">
      <c r="B146" s="284" t="str">
        <f t="shared" si="41"/>
        <v>Travel &amp; subsistence</v>
      </c>
      <c r="C146" s="347"/>
      <c r="D146" s="347"/>
      <c r="E146" s="347"/>
      <c r="F146" s="347"/>
      <c r="G146" s="347"/>
      <c r="H146" s="348"/>
      <c r="I146" s="359">
        <f t="shared" si="42"/>
        <v>0</v>
      </c>
      <c r="J146" s="276" t="str">
        <f t="shared" si="40"/>
        <v/>
      </c>
    </row>
    <row r="147" spans="1:10" ht="15" customHeight="1" thickBot="1" x14ac:dyDescent="0.35">
      <c r="B147" s="285" t="str">
        <f t="shared" si="41"/>
        <v>Other costs</v>
      </c>
      <c r="C147" s="349"/>
      <c r="D147" s="349"/>
      <c r="E147" s="349"/>
      <c r="F147" s="349"/>
      <c r="G147" s="349"/>
      <c r="H147" s="350"/>
      <c r="I147" s="359">
        <f t="shared" si="42"/>
        <v>0</v>
      </c>
      <c r="J147" s="276" t="str">
        <f t="shared" si="40"/>
        <v/>
      </c>
    </row>
    <row r="148" spans="1:10" ht="15" customHeight="1" thickBot="1" x14ac:dyDescent="0.35">
      <c r="B148" s="286" t="s">
        <v>33</v>
      </c>
      <c r="C148" s="326">
        <f t="shared" ref="C148:H148" si="43">SUM(C141:C147)</f>
        <v>0</v>
      </c>
      <c r="D148" s="363">
        <f t="shared" si="43"/>
        <v>0</v>
      </c>
      <c r="E148" s="363">
        <f t="shared" si="43"/>
        <v>0</v>
      </c>
      <c r="F148" s="363">
        <f t="shared" si="43"/>
        <v>0</v>
      </c>
      <c r="G148" s="363">
        <f t="shared" si="43"/>
        <v>0</v>
      </c>
      <c r="H148" s="364">
        <f t="shared" si="43"/>
        <v>0</v>
      </c>
      <c r="I148" s="362">
        <f t="shared" ref="I148" si="44">SUM(I141:I147)</f>
        <v>0</v>
      </c>
      <c r="J148" s="276" t="str">
        <f t="shared" si="40"/>
        <v/>
      </c>
    </row>
    <row r="149" spans="1:10" ht="15" customHeight="1" thickBot="1" x14ac:dyDescent="0.35">
      <c r="B149" s="345"/>
      <c r="C149" s="228"/>
      <c r="D149" s="228"/>
      <c r="E149" s="228"/>
      <c r="F149" s="228"/>
      <c r="G149" s="228"/>
      <c r="H149" s="228"/>
      <c r="I149" s="346"/>
      <c r="J149" s="276" t="str">
        <f t="shared" si="40"/>
        <v/>
      </c>
    </row>
    <row r="150" spans="1:10" ht="15" thickBot="1" x14ac:dyDescent="0.35">
      <c r="A150" s="331">
        <f>A137+1</f>
        <v>12</v>
      </c>
      <c r="B150" s="335" t="str">
        <f>"ENTER COLLABORATOR "&amp;A150&amp;" NAME"</f>
        <v>ENTER COLLABORATOR 12 NAME</v>
      </c>
      <c r="C150" s="336"/>
      <c r="D150" s="336"/>
      <c r="E150" s="336"/>
      <c r="F150" s="336"/>
      <c r="G150" s="336"/>
      <c r="H150" s="336"/>
      <c r="I150" s="337"/>
      <c r="J150" s="276" t="str">
        <f t="shared" si="40"/>
        <v/>
      </c>
    </row>
    <row r="151" spans="1:10" ht="15" customHeight="1" thickBot="1" x14ac:dyDescent="0.35">
      <c r="B151" s="338" t="s">
        <v>151</v>
      </c>
      <c r="C151" s="339"/>
      <c r="D151" s="339"/>
      <c r="E151" s="339"/>
      <c r="F151" s="339"/>
      <c r="G151" s="339"/>
      <c r="H151" s="339"/>
      <c r="I151" s="340"/>
      <c r="J151" s="276" t="str">
        <f t="shared" si="40"/>
        <v/>
      </c>
    </row>
    <row r="152" spans="1:10" ht="14.4" customHeight="1" x14ac:dyDescent="0.3">
      <c r="B152" s="283"/>
      <c r="C152" s="282" t="s">
        <v>201</v>
      </c>
      <c r="D152" s="259" t="s">
        <v>155</v>
      </c>
      <c r="E152" s="259" t="s">
        <v>156</v>
      </c>
      <c r="F152" s="259" t="s">
        <v>157</v>
      </c>
      <c r="G152" s="259" t="s">
        <v>158</v>
      </c>
      <c r="H152" s="278" t="s">
        <v>159</v>
      </c>
      <c r="I152" s="279" t="s">
        <v>160</v>
      </c>
      <c r="J152" s="276" t="str">
        <f t="shared" si="40"/>
        <v/>
      </c>
    </row>
    <row r="153" spans="1:10" ht="14.4" customHeight="1" x14ac:dyDescent="0.3">
      <c r="B153" s="328"/>
      <c r="C153" s="329"/>
      <c r="D153" s="327" t="str">
        <f>D140</f>
        <v>Select…</v>
      </c>
      <c r="E153" s="327" t="str">
        <f>E140</f>
        <v>Select…</v>
      </c>
      <c r="F153" s="327" t="str">
        <f>F140</f>
        <v>Select…</v>
      </c>
      <c r="G153" s="327" t="str">
        <f>G140</f>
        <v>Select…</v>
      </c>
      <c r="H153" s="327" t="str">
        <f>H140</f>
        <v>Select…</v>
      </c>
      <c r="I153" s="330"/>
      <c r="J153" s="276" t="str">
        <f t="shared" si="40"/>
        <v/>
      </c>
    </row>
    <row r="154" spans="1:10" ht="15" customHeight="1" x14ac:dyDescent="0.3">
      <c r="B154" s="284" t="str">
        <f t="shared" ref="B154:B160" si="45">B141</f>
        <v>Labour costs</v>
      </c>
      <c r="C154" s="347"/>
      <c r="D154" s="347"/>
      <c r="E154" s="347"/>
      <c r="F154" s="347"/>
      <c r="G154" s="347"/>
      <c r="H154" s="348"/>
      <c r="I154" s="359">
        <f t="shared" ref="I154:I160" si="46">IFERROR(ROUND(C154-SUM(D154:H154),0),"")</f>
        <v>0</v>
      </c>
      <c r="J154" s="276" t="str">
        <f t="shared" si="40"/>
        <v/>
      </c>
    </row>
    <row r="155" spans="1:10" ht="15" customHeight="1" x14ac:dyDescent="0.3">
      <c r="B155" s="284" t="str">
        <f t="shared" si="45"/>
        <v>Overheads</v>
      </c>
      <c r="C155" s="347"/>
      <c r="D155" s="347"/>
      <c r="E155" s="347"/>
      <c r="F155" s="347"/>
      <c r="G155" s="347"/>
      <c r="H155" s="348"/>
      <c r="I155" s="359">
        <f t="shared" si="46"/>
        <v>0</v>
      </c>
      <c r="J155" s="276" t="str">
        <f t="shared" si="40"/>
        <v/>
      </c>
    </row>
    <row r="156" spans="1:10" ht="15" customHeight="1" x14ac:dyDescent="0.3">
      <c r="B156" s="284" t="str">
        <f t="shared" si="45"/>
        <v>Materials</v>
      </c>
      <c r="C156" s="347"/>
      <c r="D156" s="347"/>
      <c r="E156" s="347"/>
      <c r="F156" s="347"/>
      <c r="G156" s="347"/>
      <c r="H156" s="348"/>
      <c r="I156" s="359">
        <f t="shared" si="46"/>
        <v>0</v>
      </c>
      <c r="J156" s="276" t="str">
        <f t="shared" si="40"/>
        <v/>
      </c>
    </row>
    <row r="157" spans="1:10" ht="15" customHeight="1" x14ac:dyDescent="0.3">
      <c r="B157" s="284" t="str">
        <f t="shared" si="45"/>
        <v>Capital usage</v>
      </c>
      <c r="C157" s="347"/>
      <c r="D157" s="347"/>
      <c r="E157" s="347"/>
      <c r="F157" s="347"/>
      <c r="G157" s="347"/>
      <c r="H157" s="348"/>
      <c r="I157" s="359">
        <f t="shared" si="46"/>
        <v>0</v>
      </c>
      <c r="J157" s="276" t="str">
        <f t="shared" si="40"/>
        <v/>
      </c>
    </row>
    <row r="158" spans="1:10" ht="15" customHeight="1" x14ac:dyDescent="0.3">
      <c r="B158" s="284" t="str">
        <f t="shared" si="45"/>
        <v>Sub contract costs</v>
      </c>
      <c r="C158" s="347"/>
      <c r="D158" s="347"/>
      <c r="E158" s="347"/>
      <c r="F158" s="347"/>
      <c r="G158" s="347"/>
      <c r="H158" s="348"/>
      <c r="I158" s="359">
        <f t="shared" si="46"/>
        <v>0</v>
      </c>
      <c r="J158" s="276" t="str">
        <f t="shared" si="40"/>
        <v/>
      </c>
    </row>
    <row r="159" spans="1:10" ht="15" customHeight="1" x14ac:dyDescent="0.3">
      <c r="B159" s="284" t="str">
        <f t="shared" si="45"/>
        <v>Travel &amp; subsistence</v>
      </c>
      <c r="C159" s="347"/>
      <c r="D159" s="347"/>
      <c r="E159" s="347"/>
      <c r="F159" s="347"/>
      <c r="G159" s="347"/>
      <c r="H159" s="348"/>
      <c r="I159" s="359">
        <f t="shared" si="46"/>
        <v>0</v>
      </c>
      <c r="J159" s="276" t="str">
        <f t="shared" si="40"/>
        <v/>
      </c>
    </row>
    <row r="160" spans="1:10" ht="15" customHeight="1" thickBot="1" x14ac:dyDescent="0.35">
      <c r="B160" s="285" t="str">
        <f t="shared" si="45"/>
        <v>Other costs</v>
      </c>
      <c r="C160" s="349"/>
      <c r="D160" s="349"/>
      <c r="E160" s="349"/>
      <c r="F160" s="349"/>
      <c r="G160" s="349"/>
      <c r="H160" s="350"/>
      <c r="I160" s="359">
        <f t="shared" si="46"/>
        <v>0</v>
      </c>
      <c r="J160" s="276" t="str">
        <f t="shared" si="40"/>
        <v/>
      </c>
    </row>
    <row r="161" spans="1:10" ht="15" customHeight="1" thickBot="1" x14ac:dyDescent="0.35">
      <c r="B161" s="286" t="s">
        <v>33</v>
      </c>
      <c r="C161" s="326">
        <f t="shared" ref="C161:H161" si="47">SUM(C154:C160)</f>
        <v>0</v>
      </c>
      <c r="D161" s="363">
        <f t="shared" si="47"/>
        <v>0</v>
      </c>
      <c r="E161" s="363">
        <f t="shared" si="47"/>
        <v>0</v>
      </c>
      <c r="F161" s="363">
        <f t="shared" si="47"/>
        <v>0</v>
      </c>
      <c r="G161" s="363">
        <f t="shared" si="47"/>
        <v>0</v>
      </c>
      <c r="H161" s="364">
        <f t="shared" si="47"/>
        <v>0</v>
      </c>
      <c r="I161" s="362">
        <f t="shared" ref="I161" si="48">SUM(I154:I160)</f>
        <v>0</v>
      </c>
      <c r="J161" s="276" t="str">
        <f t="shared" si="40"/>
        <v/>
      </c>
    </row>
    <row r="162" spans="1:10" ht="15" customHeight="1" thickBot="1" x14ac:dyDescent="0.35">
      <c r="B162" s="345"/>
      <c r="C162" s="228"/>
      <c r="D162" s="228"/>
      <c r="E162" s="228"/>
      <c r="F162" s="228"/>
      <c r="G162" s="228"/>
      <c r="H162" s="228"/>
      <c r="I162" s="346"/>
      <c r="J162" s="276" t="str">
        <f t="shared" si="40"/>
        <v/>
      </c>
    </row>
    <row r="163" spans="1:10" ht="15" thickBot="1" x14ac:dyDescent="0.35">
      <c r="A163" s="331">
        <f>A150+1</f>
        <v>13</v>
      </c>
      <c r="B163" s="335" t="str">
        <f>"ENTER COLLABORATOR "&amp;A163&amp;" NAME"</f>
        <v>ENTER COLLABORATOR 13 NAME</v>
      </c>
      <c r="C163" s="336"/>
      <c r="D163" s="336"/>
      <c r="E163" s="336"/>
      <c r="F163" s="336"/>
      <c r="G163" s="336"/>
      <c r="H163" s="336"/>
      <c r="I163" s="337"/>
      <c r="J163" s="276" t="str">
        <f t="shared" si="40"/>
        <v/>
      </c>
    </row>
    <row r="164" spans="1:10" ht="15" customHeight="1" thickBot="1" x14ac:dyDescent="0.35">
      <c r="B164" s="338" t="s">
        <v>151</v>
      </c>
      <c r="C164" s="339"/>
      <c r="D164" s="339"/>
      <c r="E164" s="339"/>
      <c r="F164" s="339"/>
      <c r="G164" s="339"/>
      <c r="H164" s="339"/>
      <c r="I164" s="340"/>
      <c r="J164" s="276" t="str">
        <f t="shared" si="40"/>
        <v/>
      </c>
    </row>
    <row r="165" spans="1:10" ht="14.4" customHeight="1" x14ac:dyDescent="0.3">
      <c r="B165" s="283"/>
      <c r="C165" s="282" t="s">
        <v>201</v>
      </c>
      <c r="D165" s="259" t="s">
        <v>155</v>
      </c>
      <c r="E165" s="259" t="s">
        <v>156</v>
      </c>
      <c r="F165" s="259" t="s">
        <v>157</v>
      </c>
      <c r="G165" s="259" t="s">
        <v>158</v>
      </c>
      <c r="H165" s="278" t="s">
        <v>159</v>
      </c>
      <c r="I165" s="279" t="s">
        <v>160</v>
      </c>
      <c r="J165" s="276" t="str">
        <f t="shared" si="40"/>
        <v/>
      </c>
    </row>
    <row r="166" spans="1:10" ht="14.4" customHeight="1" x14ac:dyDescent="0.3">
      <c r="B166" s="328"/>
      <c r="C166" s="329"/>
      <c r="D166" s="327" t="str">
        <f>D153</f>
        <v>Select…</v>
      </c>
      <c r="E166" s="327" t="str">
        <f>E153</f>
        <v>Select…</v>
      </c>
      <c r="F166" s="327" t="str">
        <f>F153</f>
        <v>Select…</v>
      </c>
      <c r="G166" s="327" t="str">
        <f>G153</f>
        <v>Select…</v>
      </c>
      <c r="H166" s="327" t="str">
        <f>H153</f>
        <v>Select…</v>
      </c>
      <c r="I166" s="330"/>
      <c r="J166" s="276" t="str">
        <f t="shared" si="40"/>
        <v/>
      </c>
    </row>
    <row r="167" spans="1:10" ht="15" customHeight="1" x14ac:dyDescent="0.3">
      <c r="B167" s="284" t="str">
        <f t="shared" ref="B167:B173" si="49">B154</f>
        <v>Labour costs</v>
      </c>
      <c r="C167" s="347"/>
      <c r="D167" s="347"/>
      <c r="E167" s="347"/>
      <c r="F167" s="347"/>
      <c r="G167" s="347"/>
      <c r="H167" s="348"/>
      <c r="I167" s="359">
        <f t="shared" ref="I167:I173" si="50">IFERROR(ROUND(C167-SUM(D167:H167),0),"")</f>
        <v>0</v>
      </c>
      <c r="J167" s="276" t="str">
        <f t="shared" si="40"/>
        <v/>
      </c>
    </row>
    <row r="168" spans="1:10" ht="15" customHeight="1" x14ac:dyDescent="0.3">
      <c r="B168" s="284" t="str">
        <f t="shared" si="49"/>
        <v>Overheads</v>
      </c>
      <c r="C168" s="347"/>
      <c r="D168" s="347"/>
      <c r="E168" s="347"/>
      <c r="F168" s="347"/>
      <c r="G168" s="347"/>
      <c r="H168" s="348"/>
      <c r="I168" s="359">
        <f t="shared" si="50"/>
        <v>0</v>
      </c>
      <c r="J168" s="276" t="str">
        <f t="shared" si="40"/>
        <v/>
      </c>
    </row>
    <row r="169" spans="1:10" ht="15" customHeight="1" x14ac:dyDescent="0.3">
      <c r="B169" s="284" t="str">
        <f t="shared" si="49"/>
        <v>Materials</v>
      </c>
      <c r="C169" s="347"/>
      <c r="D169" s="347"/>
      <c r="E169" s="347"/>
      <c r="F169" s="347"/>
      <c r="G169" s="347"/>
      <c r="H169" s="348"/>
      <c r="I169" s="359">
        <f t="shared" si="50"/>
        <v>0</v>
      </c>
      <c r="J169" s="276" t="str">
        <f t="shared" si="40"/>
        <v/>
      </c>
    </row>
    <row r="170" spans="1:10" ht="15" customHeight="1" x14ac:dyDescent="0.3">
      <c r="B170" s="284" t="str">
        <f t="shared" si="49"/>
        <v>Capital usage</v>
      </c>
      <c r="C170" s="347"/>
      <c r="D170" s="347"/>
      <c r="E170" s="347"/>
      <c r="F170" s="347"/>
      <c r="G170" s="347"/>
      <c r="H170" s="348"/>
      <c r="I170" s="359">
        <f t="shared" si="50"/>
        <v>0</v>
      </c>
      <c r="J170" s="276" t="str">
        <f t="shared" si="40"/>
        <v/>
      </c>
    </row>
    <row r="171" spans="1:10" ht="15" customHeight="1" x14ac:dyDescent="0.3">
      <c r="B171" s="284" t="str">
        <f t="shared" si="49"/>
        <v>Sub contract costs</v>
      </c>
      <c r="C171" s="347"/>
      <c r="D171" s="347"/>
      <c r="E171" s="347"/>
      <c r="F171" s="347"/>
      <c r="G171" s="347"/>
      <c r="H171" s="348"/>
      <c r="I171" s="359">
        <f t="shared" si="50"/>
        <v>0</v>
      </c>
      <c r="J171" s="276" t="str">
        <f t="shared" si="40"/>
        <v/>
      </c>
    </row>
    <row r="172" spans="1:10" ht="15" customHeight="1" x14ac:dyDescent="0.3">
      <c r="B172" s="284" t="str">
        <f t="shared" si="49"/>
        <v>Travel &amp; subsistence</v>
      </c>
      <c r="C172" s="347"/>
      <c r="D172" s="347"/>
      <c r="E172" s="347"/>
      <c r="F172" s="347"/>
      <c r="G172" s="347"/>
      <c r="H172" s="348"/>
      <c r="I172" s="359">
        <f t="shared" si="50"/>
        <v>0</v>
      </c>
      <c r="J172" s="276" t="str">
        <f t="shared" si="40"/>
        <v/>
      </c>
    </row>
    <row r="173" spans="1:10" ht="15" customHeight="1" thickBot="1" x14ac:dyDescent="0.35">
      <c r="B173" s="285" t="str">
        <f t="shared" si="49"/>
        <v>Other costs</v>
      </c>
      <c r="C173" s="349"/>
      <c r="D173" s="349"/>
      <c r="E173" s="349"/>
      <c r="F173" s="349"/>
      <c r="G173" s="349"/>
      <c r="H173" s="350"/>
      <c r="I173" s="359">
        <f t="shared" si="50"/>
        <v>0</v>
      </c>
      <c r="J173" s="276" t="str">
        <f t="shared" si="40"/>
        <v/>
      </c>
    </row>
    <row r="174" spans="1:10" ht="15" customHeight="1" thickBot="1" x14ac:dyDescent="0.35">
      <c r="B174" s="286" t="s">
        <v>33</v>
      </c>
      <c r="C174" s="326">
        <f t="shared" ref="C174:H174" si="51">SUM(C167:C173)</f>
        <v>0</v>
      </c>
      <c r="D174" s="363">
        <f t="shared" si="51"/>
        <v>0</v>
      </c>
      <c r="E174" s="363">
        <f t="shared" si="51"/>
        <v>0</v>
      </c>
      <c r="F174" s="363">
        <f t="shared" si="51"/>
        <v>0</v>
      </c>
      <c r="G174" s="363">
        <f t="shared" si="51"/>
        <v>0</v>
      </c>
      <c r="H174" s="364">
        <f t="shared" si="51"/>
        <v>0</v>
      </c>
      <c r="I174" s="362">
        <f t="shared" ref="I174" si="52">SUM(I167:I173)</f>
        <v>0</v>
      </c>
      <c r="J174" s="276" t="str">
        <f t="shared" si="40"/>
        <v/>
      </c>
    </row>
    <row r="175" spans="1:10" ht="15" customHeight="1" thickBot="1" x14ac:dyDescent="0.35">
      <c r="B175" s="345"/>
      <c r="C175" s="228"/>
      <c r="D175" s="228"/>
      <c r="E175" s="228"/>
      <c r="F175" s="228"/>
      <c r="G175" s="228"/>
      <c r="H175" s="228"/>
      <c r="I175" s="346"/>
      <c r="J175" s="276" t="str">
        <f t="shared" si="40"/>
        <v/>
      </c>
    </row>
    <row r="176" spans="1:10" ht="15" thickBot="1" x14ac:dyDescent="0.35">
      <c r="A176" s="331">
        <f>A163+1</f>
        <v>14</v>
      </c>
      <c r="B176" s="335" t="str">
        <f>"ENTER COLLABORATOR "&amp;A176&amp;" NAME"</f>
        <v>ENTER COLLABORATOR 14 NAME</v>
      </c>
      <c r="C176" s="336"/>
      <c r="D176" s="336"/>
      <c r="E176" s="336"/>
      <c r="F176" s="336"/>
      <c r="G176" s="336"/>
      <c r="H176" s="336"/>
      <c r="I176" s="337"/>
      <c r="J176" s="276" t="str">
        <f t="shared" si="40"/>
        <v/>
      </c>
    </row>
    <row r="177" spans="1:10" ht="15" customHeight="1" thickBot="1" x14ac:dyDescent="0.35">
      <c r="B177" s="338" t="s">
        <v>151</v>
      </c>
      <c r="C177" s="339"/>
      <c r="D177" s="339"/>
      <c r="E177" s="339"/>
      <c r="F177" s="339"/>
      <c r="G177" s="339"/>
      <c r="H177" s="339"/>
      <c r="I177" s="340"/>
      <c r="J177" s="276" t="str">
        <f t="shared" si="40"/>
        <v/>
      </c>
    </row>
    <row r="178" spans="1:10" ht="14.4" customHeight="1" x14ac:dyDescent="0.3">
      <c r="B178" s="283"/>
      <c r="C178" s="282" t="s">
        <v>201</v>
      </c>
      <c r="D178" s="259" t="s">
        <v>155</v>
      </c>
      <c r="E178" s="259" t="s">
        <v>156</v>
      </c>
      <c r="F178" s="259" t="s">
        <v>157</v>
      </c>
      <c r="G178" s="259" t="s">
        <v>158</v>
      </c>
      <c r="H178" s="278" t="s">
        <v>159</v>
      </c>
      <c r="I178" s="279" t="s">
        <v>160</v>
      </c>
      <c r="J178" s="276" t="str">
        <f t="shared" si="40"/>
        <v/>
      </c>
    </row>
    <row r="179" spans="1:10" ht="14.4" customHeight="1" x14ac:dyDescent="0.3">
      <c r="B179" s="328"/>
      <c r="C179" s="329"/>
      <c r="D179" s="327" t="str">
        <f>D166</f>
        <v>Select…</v>
      </c>
      <c r="E179" s="327" t="str">
        <f>E166</f>
        <v>Select…</v>
      </c>
      <c r="F179" s="327" t="str">
        <f>F166</f>
        <v>Select…</v>
      </c>
      <c r="G179" s="327" t="str">
        <f>G166</f>
        <v>Select…</v>
      </c>
      <c r="H179" s="327" t="str">
        <f>H166</f>
        <v>Select…</v>
      </c>
      <c r="I179" s="330"/>
      <c r="J179" s="276" t="str">
        <f t="shared" si="40"/>
        <v/>
      </c>
    </row>
    <row r="180" spans="1:10" ht="15" customHeight="1" x14ac:dyDescent="0.3">
      <c r="B180" s="284" t="str">
        <f t="shared" ref="B180:B186" si="53">B167</f>
        <v>Labour costs</v>
      </c>
      <c r="C180" s="347"/>
      <c r="D180" s="347"/>
      <c r="E180" s="347"/>
      <c r="F180" s="347"/>
      <c r="G180" s="347"/>
      <c r="H180" s="348"/>
      <c r="I180" s="359">
        <f t="shared" ref="I180:I186" si="54">IFERROR(ROUND(C180-SUM(D180:H180),0),"")</f>
        <v>0</v>
      </c>
      <c r="J180" s="276" t="str">
        <f t="shared" si="40"/>
        <v/>
      </c>
    </row>
    <row r="181" spans="1:10" ht="15" customHeight="1" x14ac:dyDescent="0.3">
      <c r="B181" s="284" t="str">
        <f t="shared" si="53"/>
        <v>Overheads</v>
      </c>
      <c r="C181" s="347"/>
      <c r="D181" s="347"/>
      <c r="E181" s="347"/>
      <c r="F181" s="347"/>
      <c r="G181" s="347"/>
      <c r="H181" s="348"/>
      <c r="I181" s="359">
        <f t="shared" si="54"/>
        <v>0</v>
      </c>
      <c r="J181" s="276" t="str">
        <f t="shared" si="40"/>
        <v/>
      </c>
    </row>
    <row r="182" spans="1:10" ht="15" customHeight="1" x14ac:dyDescent="0.3">
      <c r="B182" s="284" t="str">
        <f t="shared" si="53"/>
        <v>Materials</v>
      </c>
      <c r="C182" s="347"/>
      <c r="D182" s="347"/>
      <c r="E182" s="347"/>
      <c r="F182" s="347"/>
      <c r="G182" s="347"/>
      <c r="H182" s="348"/>
      <c r="I182" s="359">
        <f t="shared" si="54"/>
        <v>0</v>
      </c>
      <c r="J182" s="276" t="str">
        <f t="shared" si="40"/>
        <v/>
      </c>
    </row>
    <row r="183" spans="1:10" ht="15" customHeight="1" x14ac:dyDescent="0.3">
      <c r="B183" s="284" t="str">
        <f t="shared" si="53"/>
        <v>Capital usage</v>
      </c>
      <c r="C183" s="347"/>
      <c r="D183" s="347"/>
      <c r="E183" s="347"/>
      <c r="F183" s="347"/>
      <c r="G183" s="347"/>
      <c r="H183" s="348"/>
      <c r="I183" s="359">
        <f t="shared" si="54"/>
        <v>0</v>
      </c>
      <c r="J183" s="276" t="str">
        <f t="shared" si="40"/>
        <v/>
      </c>
    </row>
    <row r="184" spans="1:10" ht="15" customHeight="1" x14ac:dyDescent="0.3">
      <c r="B184" s="284" t="str">
        <f t="shared" si="53"/>
        <v>Sub contract costs</v>
      </c>
      <c r="C184" s="347"/>
      <c r="D184" s="347"/>
      <c r="E184" s="347"/>
      <c r="F184" s="347"/>
      <c r="G184" s="347"/>
      <c r="H184" s="348"/>
      <c r="I184" s="359">
        <f t="shared" si="54"/>
        <v>0</v>
      </c>
      <c r="J184" s="276" t="str">
        <f t="shared" si="40"/>
        <v/>
      </c>
    </row>
    <row r="185" spans="1:10" ht="15" customHeight="1" x14ac:dyDescent="0.3">
      <c r="B185" s="284" t="str">
        <f t="shared" si="53"/>
        <v>Travel &amp; subsistence</v>
      </c>
      <c r="C185" s="347"/>
      <c r="D185" s="347"/>
      <c r="E185" s="347"/>
      <c r="F185" s="347"/>
      <c r="G185" s="347"/>
      <c r="H185" s="348"/>
      <c r="I185" s="359">
        <f t="shared" si="54"/>
        <v>0</v>
      </c>
      <c r="J185" s="276" t="str">
        <f t="shared" si="40"/>
        <v/>
      </c>
    </row>
    <row r="186" spans="1:10" ht="15" customHeight="1" thickBot="1" x14ac:dyDescent="0.35">
      <c r="B186" s="285" t="str">
        <f t="shared" si="53"/>
        <v>Other costs</v>
      </c>
      <c r="C186" s="349"/>
      <c r="D186" s="349"/>
      <c r="E186" s="349"/>
      <c r="F186" s="349"/>
      <c r="G186" s="349"/>
      <c r="H186" s="350"/>
      <c r="I186" s="359">
        <f t="shared" si="54"/>
        <v>0</v>
      </c>
      <c r="J186" s="276" t="str">
        <f t="shared" si="40"/>
        <v/>
      </c>
    </row>
    <row r="187" spans="1:10" ht="15" customHeight="1" thickBot="1" x14ac:dyDescent="0.35">
      <c r="B187" s="286" t="s">
        <v>33</v>
      </c>
      <c r="C187" s="326">
        <f t="shared" ref="C187:H187" si="55">SUM(C180:C186)</f>
        <v>0</v>
      </c>
      <c r="D187" s="363">
        <f t="shared" si="55"/>
        <v>0</v>
      </c>
      <c r="E187" s="363">
        <f t="shared" si="55"/>
        <v>0</v>
      </c>
      <c r="F187" s="363">
        <f t="shared" si="55"/>
        <v>0</v>
      </c>
      <c r="G187" s="363">
        <f t="shared" si="55"/>
        <v>0</v>
      </c>
      <c r="H187" s="364">
        <f t="shared" si="55"/>
        <v>0</v>
      </c>
      <c r="I187" s="362">
        <f t="shared" ref="I187" si="56">SUM(I180:I186)</f>
        <v>0</v>
      </c>
      <c r="J187" s="276" t="str">
        <f t="shared" si="40"/>
        <v/>
      </c>
    </row>
    <row r="188" spans="1:10" ht="15" customHeight="1" thickBot="1" x14ac:dyDescent="0.35">
      <c r="B188" s="345"/>
      <c r="C188" s="228"/>
      <c r="D188" s="228"/>
      <c r="E188" s="228"/>
      <c r="F188" s="228"/>
      <c r="G188" s="228"/>
      <c r="H188" s="228"/>
      <c r="I188" s="346"/>
      <c r="J188" s="276" t="str">
        <f t="shared" si="40"/>
        <v/>
      </c>
    </row>
    <row r="189" spans="1:10" ht="15" thickBot="1" x14ac:dyDescent="0.35">
      <c r="A189" s="331">
        <f>A176+1</f>
        <v>15</v>
      </c>
      <c r="B189" s="335" t="str">
        <f>"ENTER COLLABORATOR "&amp;A189&amp;" NAME"</f>
        <v>ENTER COLLABORATOR 15 NAME</v>
      </c>
      <c r="C189" s="336"/>
      <c r="D189" s="336"/>
      <c r="E189" s="336"/>
      <c r="F189" s="336"/>
      <c r="G189" s="336"/>
      <c r="H189" s="336"/>
      <c r="I189" s="337"/>
      <c r="J189" s="276" t="str">
        <f t="shared" si="40"/>
        <v/>
      </c>
    </row>
    <row r="190" spans="1:10" ht="15" customHeight="1" thickBot="1" x14ac:dyDescent="0.35">
      <c r="B190" s="338" t="s">
        <v>151</v>
      </c>
      <c r="C190" s="339"/>
      <c r="D190" s="339"/>
      <c r="E190" s="339"/>
      <c r="F190" s="339"/>
      <c r="G190" s="339"/>
      <c r="H190" s="339"/>
      <c r="I190" s="340"/>
      <c r="J190" s="276" t="str">
        <f t="shared" si="40"/>
        <v/>
      </c>
    </row>
    <row r="191" spans="1:10" ht="14.4" customHeight="1" x14ac:dyDescent="0.3">
      <c r="B191" s="283"/>
      <c r="C191" s="282" t="s">
        <v>201</v>
      </c>
      <c r="D191" s="259" t="s">
        <v>155</v>
      </c>
      <c r="E191" s="259" t="s">
        <v>156</v>
      </c>
      <c r="F191" s="259" t="s">
        <v>157</v>
      </c>
      <c r="G191" s="259" t="s">
        <v>158</v>
      </c>
      <c r="H191" s="278" t="s">
        <v>159</v>
      </c>
      <c r="I191" s="279" t="s">
        <v>160</v>
      </c>
      <c r="J191" s="276" t="str">
        <f t="shared" si="40"/>
        <v/>
      </c>
    </row>
    <row r="192" spans="1:10" ht="14.4" customHeight="1" x14ac:dyDescent="0.3">
      <c r="B192" s="328"/>
      <c r="C192" s="329"/>
      <c r="D192" s="327" t="str">
        <f>D179</f>
        <v>Select…</v>
      </c>
      <c r="E192" s="327" t="str">
        <f>E179</f>
        <v>Select…</v>
      </c>
      <c r="F192" s="327" t="str">
        <f>F179</f>
        <v>Select…</v>
      </c>
      <c r="G192" s="327" t="str">
        <f>G179</f>
        <v>Select…</v>
      </c>
      <c r="H192" s="327" t="str">
        <f>H179</f>
        <v>Select…</v>
      </c>
      <c r="I192" s="330"/>
      <c r="J192" s="276" t="str">
        <f t="shared" si="40"/>
        <v/>
      </c>
    </row>
    <row r="193" spans="1:10" ht="15" customHeight="1" x14ac:dyDescent="0.3">
      <c r="B193" s="284" t="str">
        <f t="shared" ref="B193:B199" si="57">B180</f>
        <v>Labour costs</v>
      </c>
      <c r="C193" s="347"/>
      <c r="D193" s="347"/>
      <c r="E193" s="347"/>
      <c r="F193" s="347"/>
      <c r="G193" s="347"/>
      <c r="H193" s="348"/>
      <c r="I193" s="359">
        <f t="shared" ref="I193:I199" si="58">IFERROR(ROUND(C193-SUM(D193:H193),0),"")</f>
        <v>0</v>
      </c>
      <c r="J193" s="276" t="str">
        <f t="shared" si="40"/>
        <v/>
      </c>
    </row>
    <row r="194" spans="1:10" ht="15" customHeight="1" x14ac:dyDescent="0.3">
      <c r="B194" s="284" t="str">
        <f t="shared" si="57"/>
        <v>Overheads</v>
      </c>
      <c r="C194" s="347"/>
      <c r="D194" s="347"/>
      <c r="E194" s="347"/>
      <c r="F194" s="347"/>
      <c r="G194" s="347"/>
      <c r="H194" s="348"/>
      <c r="I194" s="359">
        <f t="shared" si="58"/>
        <v>0</v>
      </c>
      <c r="J194" s="276" t="str">
        <f t="shared" si="40"/>
        <v/>
      </c>
    </row>
    <row r="195" spans="1:10" ht="15" customHeight="1" x14ac:dyDescent="0.3">
      <c r="B195" s="284" t="str">
        <f t="shared" si="57"/>
        <v>Materials</v>
      </c>
      <c r="C195" s="347"/>
      <c r="D195" s="347"/>
      <c r="E195" s="347"/>
      <c r="F195" s="347"/>
      <c r="G195" s="347"/>
      <c r="H195" s="348"/>
      <c r="I195" s="359">
        <f t="shared" si="58"/>
        <v>0</v>
      </c>
      <c r="J195" s="276" t="str">
        <f t="shared" si="40"/>
        <v/>
      </c>
    </row>
    <row r="196" spans="1:10" ht="15" customHeight="1" x14ac:dyDescent="0.3">
      <c r="B196" s="284" t="str">
        <f t="shared" si="57"/>
        <v>Capital usage</v>
      </c>
      <c r="C196" s="347"/>
      <c r="D196" s="347"/>
      <c r="E196" s="347"/>
      <c r="F196" s="347"/>
      <c r="G196" s="347"/>
      <c r="H196" s="348"/>
      <c r="I196" s="359">
        <f t="shared" si="58"/>
        <v>0</v>
      </c>
      <c r="J196" s="276" t="str">
        <f t="shared" si="40"/>
        <v/>
      </c>
    </row>
    <row r="197" spans="1:10" ht="15" customHeight="1" x14ac:dyDescent="0.3">
      <c r="B197" s="284" t="str">
        <f t="shared" si="57"/>
        <v>Sub contract costs</v>
      </c>
      <c r="C197" s="347"/>
      <c r="D197" s="347"/>
      <c r="E197" s="347"/>
      <c r="F197" s="347"/>
      <c r="G197" s="347"/>
      <c r="H197" s="348"/>
      <c r="I197" s="359">
        <f t="shared" si="58"/>
        <v>0</v>
      </c>
      <c r="J197" s="276" t="str">
        <f t="shared" si="40"/>
        <v/>
      </c>
    </row>
    <row r="198" spans="1:10" ht="15" customHeight="1" x14ac:dyDescent="0.3">
      <c r="B198" s="284" t="str">
        <f t="shared" si="57"/>
        <v>Travel &amp; subsistence</v>
      </c>
      <c r="C198" s="347"/>
      <c r="D198" s="347"/>
      <c r="E198" s="347"/>
      <c r="F198" s="347"/>
      <c r="G198" s="347"/>
      <c r="H198" s="348"/>
      <c r="I198" s="359">
        <f t="shared" si="58"/>
        <v>0</v>
      </c>
      <c r="J198" s="276" t="str">
        <f t="shared" si="40"/>
        <v/>
      </c>
    </row>
    <row r="199" spans="1:10" ht="15" customHeight="1" thickBot="1" x14ac:dyDescent="0.35">
      <c r="B199" s="285" t="str">
        <f t="shared" si="57"/>
        <v>Other costs</v>
      </c>
      <c r="C199" s="349"/>
      <c r="D199" s="349"/>
      <c r="E199" s="349"/>
      <c r="F199" s="349"/>
      <c r="G199" s="349"/>
      <c r="H199" s="350"/>
      <c r="I199" s="359">
        <f t="shared" si="58"/>
        <v>0</v>
      </c>
      <c r="J199" s="276" t="str">
        <f t="shared" si="40"/>
        <v/>
      </c>
    </row>
    <row r="200" spans="1:10" ht="15" customHeight="1" thickBot="1" x14ac:dyDescent="0.35">
      <c r="B200" s="286" t="s">
        <v>33</v>
      </c>
      <c r="C200" s="326">
        <f t="shared" ref="C200:H200" si="59">SUM(C193:C199)</f>
        <v>0</v>
      </c>
      <c r="D200" s="363">
        <f t="shared" si="59"/>
        <v>0</v>
      </c>
      <c r="E200" s="363">
        <f t="shared" si="59"/>
        <v>0</v>
      </c>
      <c r="F200" s="363">
        <f t="shared" si="59"/>
        <v>0</v>
      </c>
      <c r="G200" s="363">
        <f t="shared" si="59"/>
        <v>0</v>
      </c>
      <c r="H200" s="364">
        <f t="shared" si="59"/>
        <v>0</v>
      </c>
      <c r="I200" s="362">
        <f t="shared" ref="I200" si="60">SUM(I193:I199)</f>
        <v>0</v>
      </c>
      <c r="J200" s="276" t="str">
        <f t="shared" si="40"/>
        <v/>
      </c>
    </row>
    <row r="201" spans="1:10" ht="15" customHeight="1" thickBot="1" x14ac:dyDescent="0.35">
      <c r="B201" s="345"/>
      <c r="C201" s="228"/>
      <c r="D201" s="228"/>
      <c r="E201" s="228"/>
      <c r="F201" s="228"/>
      <c r="G201" s="228"/>
      <c r="H201" s="228"/>
      <c r="I201" s="346"/>
      <c r="J201" s="276" t="str">
        <f t="shared" si="40"/>
        <v/>
      </c>
    </row>
    <row r="202" spans="1:10" ht="15" thickBot="1" x14ac:dyDescent="0.35">
      <c r="A202" s="331">
        <f>A189+1</f>
        <v>16</v>
      </c>
      <c r="B202" s="335" t="str">
        <f>"ENTER COLLABORATOR "&amp;A202&amp;" NAME"</f>
        <v>ENTER COLLABORATOR 16 NAME</v>
      </c>
      <c r="C202" s="336"/>
      <c r="D202" s="336"/>
      <c r="E202" s="336"/>
      <c r="F202" s="336"/>
      <c r="G202" s="336"/>
      <c r="H202" s="336"/>
      <c r="I202" s="337"/>
      <c r="J202" s="276" t="str">
        <f t="shared" si="40"/>
        <v/>
      </c>
    </row>
    <row r="203" spans="1:10" ht="15" customHeight="1" thickBot="1" x14ac:dyDescent="0.35">
      <c r="B203" s="338" t="s">
        <v>151</v>
      </c>
      <c r="C203" s="339"/>
      <c r="D203" s="339"/>
      <c r="E203" s="339"/>
      <c r="F203" s="339"/>
      <c r="G203" s="339"/>
      <c r="H203" s="339"/>
      <c r="I203" s="340"/>
      <c r="J203" s="276" t="str">
        <f t="shared" si="40"/>
        <v/>
      </c>
    </row>
    <row r="204" spans="1:10" ht="14.4" customHeight="1" x14ac:dyDescent="0.3">
      <c r="B204" s="283"/>
      <c r="C204" s="282" t="s">
        <v>201</v>
      </c>
      <c r="D204" s="259" t="s">
        <v>155</v>
      </c>
      <c r="E204" s="259" t="s">
        <v>156</v>
      </c>
      <c r="F204" s="259" t="s">
        <v>157</v>
      </c>
      <c r="G204" s="259" t="s">
        <v>158</v>
      </c>
      <c r="H204" s="278" t="s">
        <v>159</v>
      </c>
      <c r="I204" s="279" t="s">
        <v>160</v>
      </c>
      <c r="J204" s="276" t="str">
        <f t="shared" ref="J204:J267" si="61">IFERROR(IF(ROUND(I204,0)=0,"",1),"")</f>
        <v/>
      </c>
    </row>
    <row r="205" spans="1:10" ht="14.4" customHeight="1" x14ac:dyDescent="0.3">
      <c r="B205" s="328"/>
      <c r="C205" s="329"/>
      <c r="D205" s="327" t="str">
        <f>D192</f>
        <v>Select…</v>
      </c>
      <c r="E205" s="327" t="str">
        <f>E192</f>
        <v>Select…</v>
      </c>
      <c r="F205" s="327" t="str">
        <f>F192</f>
        <v>Select…</v>
      </c>
      <c r="G205" s="327" t="str">
        <f>G192</f>
        <v>Select…</v>
      </c>
      <c r="H205" s="327" t="str">
        <f>H192</f>
        <v>Select…</v>
      </c>
      <c r="I205" s="330"/>
      <c r="J205" s="276" t="str">
        <f t="shared" si="61"/>
        <v/>
      </c>
    </row>
    <row r="206" spans="1:10" ht="15" customHeight="1" x14ac:dyDescent="0.3">
      <c r="B206" s="284" t="str">
        <f t="shared" ref="B206:B212" si="62">B193</f>
        <v>Labour costs</v>
      </c>
      <c r="C206" s="347"/>
      <c r="D206" s="347"/>
      <c r="E206" s="347"/>
      <c r="F206" s="347"/>
      <c r="G206" s="347"/>
      <c r="H206" s="348"/>
      <c r="I206" s="359">
        <f t="shared" ref="I206:I212" si="63">IFERROR(ROUND(C206-SUM(D206:H206),0),"")</f>
        <v>0</v>
      </c>
      <c r="J206" s="276" t="str">
        <f t="shared" si="61"/>
        <v/>
      </c>
    </row>
    <row r="207" spans="1:10" ht="15" customHeight="1" x14ac:dyDescent="0.3">
      <c r="B207" s="284" t="str">
        <f t="shared" si="62"/>
        <v>Overheads</v>
      </c>
      <c r="C207" s="347"/>
      <c r="D207" s="347"/>
      <c r="E207" s="347"/>
      <c r="F207" s="347"/>
      <c r="G207" s="347"/>
      <c r="H207" s="348"/>
      <c r="I207" s="359">
        <f t="shared" si="63"/>
        <v>0</v>
      </c>
      <c r="J207" s="276" t="str">
        <f t="shared" si="61"/>
        <v/>
      </c>
    </row>
    <row r="208" spans="1:10" ht="15" customHeight="1" x14ac:dyDescent="0.3">
      <c r="B208" s="284" t="str">
        <f t="shared" si="62"/>
        <v>Materials</v>
      </c>
      <c r="C208" s="347"/>
      <c r="D208" s="347"/>
      <c r="E208" s="347"/>
      <c r="F208" s="347"/>
      <c r="G208" s="347"/>
      <c r="H208" s="348"/>
      <c r="I208" s="359">
        <f t="shared" si="63"/>
        <v>0</v>
      </c>
      <c r="J208" s="276" t="str">
        <f t="shared" si="61"/>
        <v/>
      </c>
    </row>
    <row r="209" spans="1:10" ht="15" customHeight="1" x14ac:dyDescent="0.3">
      <c r="B209" s="284" t="str">
        <f t="shared" si="62"/>
        <v>Capital usage</v>
      </c>
      <c r="C209" s="347"/>
      <c r="D209" s="347"/>
      <c r="E209" s="347"/>
      <c r="F209" s="347"/>
      <c r="G209" s="347"/>
      <c r="H209" s="348"/>
      <c r="I209" s="359">
        <f t="shared" si="63"/>
        <v>0</v>
      </c>
      <c r="J209" s="276" t="str">
        <f t="shared" si="61"/>
        <v/>
      </c>
    </row>
    <row r="210" spans="1:10" ht="15" customHeight="1" x14ac:dyDescent="0.3">
      <c r="B210" s="284" t="str">
        <f t="shared" si="62"/>
        <v>Sub contract costs</v>
      </c>
      <c r="C210" s="347"/>
      <c r="D210" s="347"/>
      <c r="E210" s="347"/>
      <c r="F210" s="347"/>
      <c r="G210" s="347"/>
      <c r="H210" s="348"/>
      <c r="I210" s="359">
        <f t="shared" si="63"/>
        <v>0</v>
      </c>
      <c r="J210" s="276" t="str">
        <f t="shared" si="61"/>
        <v/>
      </c>
    </row>
    <row r="211" spans="1:10" ht="15" customHeight="1" x14ac:dyDescent="0.3">
      <c r="B211" s="284" t="str">
        <f t="shared" si="62"/>
        <v>Travel &amp; subsistence</v>
      </c>
      <c r="C211" s="347"/>
      <c r="D211" s="347"/>
      <c r="E211" s="347"/>
      <c r="F211" s="347"/>
      <c r="G211" s="347"/>
      <c r="H211" s="348"/>
      <c r="I211" s="359">
        <f t="shared" si="63"/>
        <v>0</v>
      </c>
      <c r="J211" s="276" t="str">
        <f t="shared" si="61"/>
        <v/>
      </c>
    </row>
    <row r="212" spans="1:10" ht="15" customHeight="1" thickBot="1" x14ac:dyDescent="0.35">
      <c r="B212" s="285" t="str">
        <f t="shared" si="62"/>
        <v>Other costs</v>
      </c>
      <c r="C212" s="349"/>
      <c r="D212" s="349"/>
      <c r="E212" s="349"/>
      <c r="F212" s="349"/>
      <c r="G212" s="349"/>
      <c r="H212" s="350"/>
      <c r="I212" s="359">
        <f t="shared" si="63"/>
        <v>0</v>
      </c>
      <c r="J212" s="276" t="str">
        <f t="shared" si="61"/>
        <v/>
      </c>
    </row>
    <row r="213" spans="1:10" ht="15" customHeight="1" thickBot="1" x14ac:dyDescent="0.35">
      <c r="B213" s="286" t="s">
        <v>33</v>
      </c>
      <c r="C213" s="326">
        <f t="shared" ref="C213:H213" si="64">SUM(C206:C212)</f>
        <v>0</v>
      </c>
      <c r="D213" s="363">
        <f t="shared" si="64"/>
        <v>0</v>
      </c>
      <c r="E213" s="363">
        <f t="shared" si="64"/>
        <v>0</v>
      </c>
      <c r="F213" s="363">
        <f t="shared" si="64"/>
        <v>0</v>
      </c>
      <c r="G213" s="363">
        <f t="shared" si="64"/>
        <v>0</v>
      </c>
      <c r="H213" s="364">
        <f t="shared" si="64"/>
        <v>0</v>
      </c>
      <c r="I213" s="362">
        <f t="shared" ref="I213" si="65">SUM(I206:I212)</f>
        <v>0</v>
      </c>
      <c r="J213" s="276" t="str">
        <f t="shared" si="61"/>
        <v/>
      </c>
    </row>
    <row r="214" spans="1:10" ht="15" customHeight="1" thickBot="1" x14ac:dyDescent="0.35">
      <c r="B214" s="345"/>
      <c r="C214" s="228"/>
      <c r="D214" s="228"/>
      <c r="E214" s="228"/>
      <c r="F214" s="228"/>
      <c r="G214" s="228"/>
      <c r="H214" s="228"/>
      <c r="I214" s="346"/>
      <c r="J214" s="276" t="str">
        <f t="shared" si="61"/>
        <v/>
      </c>
    </row>
    <row r="215" spans="1:10" ht="15" thickBot="1" x14ac:dyDescent="0.35">
      <c r="A215" s="331">
        <f>A202+1</f>
        <v>17</v>
      </c>
      <c r="B215" s="335" t="str">
        <f>"ENTER COLLABORATOR "&amp;A215&amp;" NAME"</f>
        <v>ENTER COLLABORATOR 17 NAME</v>
      </c>
      <c r="C215" s="336"/>
      <c r="D215" s="336"/>
      <c r="E215" s="336"/>
      <c r="F215" s="336"/>
      <c r="G215" s="336"/>
      <c r="H215" s="336"/>
      <c r="I215" s="337"/>
      <c r="J215" s="276" t="str">
        <f t="shared" si="61"/>
        <v/>
      </c>
    </row>
    <row r="216" spans="1:10" ht="15" customHeight="1" thickBot="1" x14ac:dyDescent="0.35">
      <c r="B216" s="338" t="s">
        <v>151</v>
      </c>
      <c r="C216" s="339"/>
      <c r="D216" s="339"/>
      <c r="E216" s="339"/>
      <c r="F216" s="339"/>
      <c r="G216" s="339"/>
      <c r="H216" s="339"/>
      <c r="I216" s="340"/>
      <c r="J216" s="276" t="str">
        <f t="shared" si="61"/>
        <v/>
      </c>
    </row>
    <row r="217" spans="1:10" ht="14.4" customHeight="1" x14ac:dyDescent="0.3">
      <c r="B217" s="283"/>
      <c r="C217" s="282" t="s">
        <v>201</v>
      </c>
      <c r="D217" s="259" t="s">
        <v>155</v>
      </c>
      <c r="E217" s="259" t="s">
        <v>156</v>
      </c>
      <c r="F217" s="259" t="s">
        <v>157</v>
      </c>
      <c r="G217" s="259" t="s">
        <v>158</v>
      </c>
      <c r="H217" s="278" t="s">
        <v>159</v>
      </c>
      <c r="I217" s="279" t="s">
        <v>160</v>
      </c>
      <c r="J217" s="276" t="str">
        <f t="shared" si="61"/>
        <v/>
      </c>
    </row>
    <row r="218" spans="1:10" ht="14.4" customHeight="1" x14ac:dyDescent="0.3">
      <c r="B218" s="328"/>
      <c r="C218" s="329"/>
      <c r="D218" s="327" t="str">
        <f>D205</f>
        <v>Select…</v>
      </c>
      <c r="E218" s="327" t="str">
        <f>E205</f>
        <v>Select…</v>
      </c>
      <c r="F218" s="327" t="str">
        <f>F205</f>
        <v>Select…</v>
      </c>
      <c r="G218" s="327" t="str">
        <f>G205</f>
        <v>Select…</v>
      </c>
      <c r="H218" s="327" t="str">
        <f>H205</f>
        <v>Select…</v>
      </c>
      <c r="I218" s="330"/>
      <c r="J218" s="276" t="str">
        <f t="shared" si="61"/>
        <v/>
      </c>
    </row>
    <row r="219" spans="1:10" ht="15" customHeight="1" x14ac:dyDescent="0.3">
      <c r="B219" s="284" t="str">
        <f t="shared" ref="B219:B225" si="66">B206</f>
        <v>Labour costs</v>
      </c>
      <c r="C219" s="347"/>
      <c r="D219" s="347"/>
      <c r="E219" s="347"/>
      <c r="F219" s="347"/>
      <c r="G219" s="347"/>
      <c r="H219" s="348"/>
      <c r="I219" s="359">
        <f t="shared" ref="I219:I225" si="67">IFERROR(ROUND(C219-SUM(D219:H219),0),"")</f>
        <v>0</v>
      </c>
      <c r="J219" s="276" t="str">
        <f t="shared" si="61"/>
        <v/>
      </c>
    </row>
    <row r="220" spans="1:10" ht="15" customHeight="1" x14ac:dyDescent="0.3">
      <c r="B220" s="284" t="str">
        <f t="shared" si="66"/>
        <v>Overheads</v>
      </c>
      <c r="C220" s="347"/>
      <c r="D220" s="347"/>
      <c r="E220" s="347"/>
      <c r="F220" s="347"/>
      <c r="G220" s="347"/>
      <c r="H220" s="348"/>
      <c r="I220" s="359">
        <f t="shared" si="67"/>
        <v>0</v>
      </c>
      <c r="J220" s="276" t="str">
        <f t="shared" si="61"/>
        <v/>
      </c>
    </row>
    <row r="221" spans="1:10" ht="15" customHeight="1" x14ac:dyDescent="0.3">
      <c r="B221" s="284" t="str">
        <f t="shared" si="66"/>
        <v>Materials</v>
      </c>
      <c r="C221" s="347"/>
      <c r="D221" s="347"/>
      <c r="E221" s="347"/>
      <c r="F221" s="347"/>
      <c r="G221" s="347"/>
      <c r="H221" s="348"/>
      <c r="I221" s="359">
        <f t="shared" si="67"/>
        <v>0</v>
      </c>
      <c r="J221" s="276" t="str">
        <f t="shared" si="61"/>
        <v/>
      </c>
    </row>
    <row r="222" spans="1:10" ht="15" customHeight="1" x14ac:dyDescent="0.3">
      <c r="B222" s="284" t="str">
        <f t="shared" si="66"/>
        <v>Capital usage</v>
      </c>
      <c r="C222" s="347"/>
      <c r="D222" s="347"/>
      <c r="E222" s="347"/>
      <c r="F222" s="347"/>
      <c r="G222" s="347"/>
      <c r="H222" s="348"/>
      <c r="I222" s="359">
        <f t="shared" si="67"/>
        <v>0</v>
      </c>
      <c r="J222" s="276" t="str">
        <f t="shared" si="61"/>
        <v/>
      </c>
    </row>
    <row r="223" spans="1:10" ht="15" customHeight="1" x14ac:dyDescent="0.3">
      <c r="B223" s="284" t="str">
        <f t="shared" si="66"/>
        <v>Sub contract costs</v>
      </c>
      <c r="C223" s="347"/>
      <c r="D223" s="347"/>
      <c r="E223" s="347"/>
      <c r="F223" s="347"/>
      <c r="G223" s="347"/>
      <c r="H223" s="348"/>
      <c r="I223" s="359">
        <f t="shared" si="67"/>
        <v>0</v>
      </c>
      <c r="J223" s="276" t="str">
        <f t="shared" si="61"/>
        <v/>
      </c>
    </row>
    <row r="224" spans="1:10" ht="15" customHeight="1" x14ac:dyDescent="0.3">
      <c r="B224" s="284" t="str">
        <f t="shared" si="66"/>
        <v>Travel &amp; subsistence</v>
      </c>
      <c r="C224" s="347"/>
      <c r="D224" s="347"/>
      <c r="E224" s="347"/>
      <c r="F224" s="347"/>
      <c r="G224" s="347"/>
      <c r="H224" s="348"/>
      <c r="I224" s="359">
        <f t="shared" si="67"/>
        <v>0</v>
      </c>
      <c r="J224" s="276" t="str">
        <f t="shared" si="61"/>
        <v/>
      </c>
    </row>
    <row r="225" spans="1:10" ht="15" customHeight="1" thickBot="1" x14ac:dyDescent="0.35">
      <c r="B225" s="285" t="str">
        <f t="shared" si="66"/>
        <v>Other costs</v>
      </c>
      <c r="C225" s="349"/>
      <c r="D225" s="349"/>
      <c r="E225" s="349"/>
      <c r="F225" s="349"/>
      <c r="G225" s="349"/>
      <c r="H225" s="350"/>
      <c r="I225" s="359">
        <f t="shared" si="67"/>
        <v>0</v>
      </c>
      <c r="J225" s="276" t="str">
        <f t="shared" si="61"/>
        <v/>
      </c>
    </row>
    <row r="226" spans="1:10" ht="15" customHeight="1" thickBot="1" x14ac:dyDescent="0.35">
      <c r="B226" s="286" t="s">
        <v>33</v>
      </c>
      <c r="C226" s="326">
        <f t="shared" ref="C226:H226" si="68">SUM(C219:C225)</f>
        <v>0</v>
      </c>
      <c r="D226" s="363">
        <f t="shared" si="68"/>
        <v>0</v>
      </c>
      <c r="E226" s="363">
        <f t="shared" si="68"/>
        <v>0</v>
      </c>
      <c r="F226" s="363">
        <f t="shared" si="68"/>
        <v>0</v>
      </c>
      <c r="G226" s="363">
        <f t="shared" si="68"/>
        <v>0</v>
      </c>
      <c r="H226" s="364">
        <f t="shared" si="68"/>
        <v>0</v>
      </c>
      <c r="I226" s="362">
        <f t="shared" ref="I226" si="69">SUM(I219:I225)</f>
        <v>0</v>
      </c>
      <c r="J226" s="276" t="str">
        <f t="shared" si="61"/>
        <v/>
      </c>
    </row>
    <row r="227" spans="1:10" ht="15" customHeight="1" thickBot="1" x14ac:dyDescent="0.35">
      <c r="B227" s="345"/>
      <c r="C227" s="228"/>
      <c r="D227" s="228"/>
      <c r="E227" s="228"/>
      <c r="F227" s="228"/>
      <c r="G227" s="228"/>
      <c r="H227" s="228"/>
      <c r="I227" s="346"/>
      <c r="J227" s="276" t="str">
        <f t="shared" si="61"/>
        <v/>
      </c>
    </row>
    <row r="228" spans="1:10" ht="15" thickBot="1" x14ac:dyDescent="0.35">
      <c r="A228" s="331">
        <f>A215+1</f>
        <v>18</v>
      </c>
      <c r="B228" s="335" t="str">
        <f>"ENTER COLLABORATOR "&amp;A228&amp;" NAME"</f>
        <v>ENTER COLLABORATOR 18 NAME</v>
      </c>
      <c r="C228" s="336"/>
      <c r="D228" s="336"/>
      <c r="E228" s="336"/>
      <c r="F228" s="336"/>
      <c r="G228" s="336"/>
      <c r="H228" s="336"/>
      <c r="I228" s="337"/>
      <c r="J228" s="276" t="str">
        <f t="shared" si="61"/>
        <v/>
      </c>
    </row>
    <row r="229" spans="1:10" ht="15" customHeight="1" thickBot="1" x14ac:dyDescent="0.35">
      <c r="B229" s="338" t="s">
        <v>151</v>
      </c>
      <c r="C229" s="339"/>
      <c r="D229" s="339"/>
      <c r="E229" s="339"/>
      <c r="F229" s="339"/>
      <c r="G229" s="339"/>
      <c r="H229" s="339"/>
      <c r="I229" s="340"/>
      <c r="J229" s="276" t="str">
        <f t="shared" si="61"/>
        <v/>
      </c>
    </row>
    <row r="230" spans="1:10" ht="14.4" customHeight="1" x14ac:dyDescent="0.3">
      <c r="B230" s="283"/>
      <c r="C230" s="282" t="s">
        <v>201</v>
      </c>
      <c r="D230" s="259" t="s">
        <v>155</v>
      </c>
      <c r="E230" s="259" t="s">
        <v>156</v>
      </c>
      <c r="F230" s="259" t="s">
        <v>157</v>
      </c>
      <c r="G230" s="259" t="s">
        <v>158</v>
      </c>
      <c r="H230" s="278" t="s">
        <v>159</v>
      </c>
      <c r="I230" s="279" t="s">
        <v>160</v>
      </c>
      <c r="J230" s="276" t="str">
        <f t="shared" si="61"/>
        <v/>
      </c>
    </row>
    <row r="231" spans="1:10" ht="14.4" customHeight="1" x14ac:dyDescent="0.3">
      <c r="B231" s="328"/>
      <c r="C231" s="329"/>
      <c r="D231" s="327" t="str">
        <f>D218</f>
        <v>Select…</v>
      </c>
      <c r="E231" s="327" t="str">
        <f>E218</f>
        <v>Select…</v>
      </c>
      <c r="F231" s="327" t="str">
        <f>F218</f>
        <v>Select…</v>
      </c>
      <c r="G231" s="327" t="str">
        <f>G218</f>
        <v>Select…</v>
      </c>
      <c r="H231" s="327" t="str">
        <f>H218</f>
        <v>Select…</v>
      </c>
      <c r="I231" s="330"/>
      <c r="J231" s="276" t="str">
        <f t="shared" si="61"/>
        <v/>
      </c>
    </row>
    <row r="232" spans="1:10" ht="15" customHeight="1" x14ac:dyDescent="0.3">
      <c r="B232" s="284" t="str">
        <f t="shared" ref="B232:B238" si="70">B219</f>
        <v>Labour costs</v>
      </c>
      <c r="C232" s="347"/>
      <c r="D232" s="347"/>
      <c r="E232" s="347"/>
      <c r="F232" s="347"/>
      <c r="G232" s="347"/>
      <c r="H232" s="348"/>
      <c r="I232" s="359">
        <f t="shared" ref="I232:I238" si="71">IFERROR(ROUND(C232-SUM(D232:H232),0),"")</f>
        <v>0</v>
      </c>
      <c r="J232" s="276" t="str">
        <f t="shared" si="61"/>
        <v/>
      </c>
    </row>
    <row r="233" spans="1:10" ht="15" customHeight="1" x14ac:dyDescent="0.3">
      <c r="B233" s="284" t="str">
        <f t="shared" si="70"/>
        <v>Overheads</v>
      </c>
      <c r="C233" s="347"/>
      <c r="D233" s="347"/>
      <c r="E233" s="347"/>
      <c r="F233" s="347"/>
      <c r="G233" s="347"/>
      <c r="H233" s="348"/>
      <c r="I233" s="359">
        <f t="shared" si="71"/>
        <v>0</v>
      </c>
      <c r="J233" s="276" t="str">
        <f t="shared" si="61"/>
        <v/>
      </c>
    </row>
    <row r="234" spans="1:10" ht="15" customHeight="1" x14ac:dyDescent="0.3">
      <c r="B234" s="284" t="str">
        <f t="shared" si="70"/>
        <v>Materials</v>
      </c>
      <c r="C234" s="347"/>
      <c r="D234" s="347"/>
      <c r="E234" s="347"/>
      <c r="F234" s="347"/>
      <c r="G234" s="347"/>
      <c r="H234" s="348"/>
      <c r="I234" s="359">
        <f t="shared" si="71"/>
        <v>0</v>
      </c>
      <c r="J234" s="276" t="str">
        <f t="shared" si="61"/>
        <v/>
      </c>
    </row>
    <row r="235" spans="1:10" ht="15" customHeight="1" x14ac:dyDescent="0.3">
      <c r="B235" s="284" t="str">
        <f t="shared" si="70"/>
        <v>Capital usage</v>
      </c>
      <c r="C235" s="347"/>
      <c r="D235" s="347"/>
      <c r="E235" s="347"/>
      <c r="F235" s="347"/>
      <c r="G235" s="347"/>
      <c r="H235" s="348"/>
      <c r="I235" s="359">
        <f t="shared" si="71"/>
        <v>0</v>
      </c>
      <c r="J235" s="276" t="str">
        <f t="shared" si="61"/>
        <v/>
      </c>
    </row>
    <row r="236" spans="1:10" ht="15" customHeight="1" x14ac:dyDescent="0.3">
      <c r="B236" s="284" t="str">
        <f t="shared" si="70"/>
        <v>Sub contract costs</v>
      </c>
      <c r="C236" s="347"/>
      <c r="D236" s="347"/>
      <c r="E236" s="347"/>
      <c r="F236" s="347"/>
      <c r="G236" s="347"/>
      <c r="H236" s="348"/>
      <c r="I236" s="359">
        <f t="shared" si="71"/>
        <v>0</v>
      </c>
      <c r="J236" s="276" t="str">
        <f t="shared" si="61"/>
        <v/>
      </c>
    </row>
    <row r="237" spans="1:10" ht="15" customHeight="1" x14ac:dyDescent="0.3">
      <c r="B237" s="284" t="str">
        <f t="shared" si="70"/>
        <v>Travel &amp; subsistence</v>
      </c>
      <c r="C237" s="347"/>
      <c r="D237" s="347"/>
      <c r="E237" s="347"/>
      <c r="F237" s="347"/>
      <c r="G237" s="347"/>
      <c r="H237" s="348"/>
      <c r="I237" s="359">
        <f t="shared" si="71"/>
        <v>0</v>
      </c>
      <c r="J237" s="276" t="str">
        <f t="shared" si="61"/>
        <v/>
      </c>
    </row>
    <row r="238" spans="1:10" ht="15" customHeight="1" thickBot="1" x14ac:dyDescent="0.35">
      <c r="B238" s="285" t="str">
        <f t="shared" si="70"/>
        <v>Other costs</v>
      </c>
      <c r="C238" s="349"/>
      <c r="D238" s="349"/>
      <c r="E238" s="349"/>
      <c r="F238" s="349"/>
      <c r="G238" s="349"/>
      <c r="H238" s="350"/>
      <c r="I238" s="359">
        <f t="shared" si="71"/>
        <v>0</v>
      </c>
      <c r="J238" s="276" t="str">
        <f t="shared" si="61"/>
        <v/>
      </c>
    </row>
    <row r="239" spans="1:10" ht="15" customHeight="1" thickBot="1" x14ac:dyDescent="0.35">
      <c r="B239" s="286" t="s">
        <v>33</v>
      </c>
      <c r="C239" s="326">
        <f t="shared" ref="C239:H239" si="72">SUM(C232:C238)</f>
        <v>0</v>
      </c>
      <c r="D239" s="363">
        <f t="shared" si="72"/>
        <v>0</v>
      </c>
      <c r="E239" s="363">
        <f t="shared" si="72"/>
        <v>0</v>
      </c>
      <c r="F239" s="363">
        <f t="shared" si="72"/>
        <v>0</v>
      </c>
      <c r="G239" s="363">
        <f t="shared" si="72"/>
        <v>0</v>
      </c>
      <c r="H239" s="364">
        <f t="shared" si="72"/>
        <v>0</v>
      </c>
      <c r="I239" s="362">
        <f t="shared" ref="I239" si="73">SUM(I232:I238)</f>
        <v>0</v>
      </c>
      <c r="J239" s="276" t="str">
        <f t="shared" si="61"/>
        <v/>
      </c>
    </row>
    <row r="240" spans="1:10" ht="15" customHeight="1" thickBot="1" x14ac:dyDescent="0.35">
      <c r="B240" s="345"/>
      <c r="C240" s="228"/>
      <c r="D240" s="228"/>
      <c r="E240" s="228"/>
      <c r="F240" s="228"/>
      <c r="G240" s="228"/>
      <c r="H240" s="228"/>
      <c r="I240" s="346"/>
      <c r="J240" s="276" t="str">
        <f t="shared" si="61"/>
        <v/>
      </c>
    </row>
    <row r="241" spans="1:10" ht="15" thickBot="1" x14ac:dyDescent="0.35">
      <c r="A241" s="331">
        <f>A228+1</f>
        <v>19</v>
      </c>
      <c r="B241" s="335" t="str">
        <f>"ENTER COLLABORATOR "&amp;A241&amp;" NAME"</f>
        <v>ENTER COLLABORATOR 19 NAME</v>
      </c>
      <c r="C241" s="336"/>
      <c r="D241" s="336"/>
      <c r="E241" s="336"/>
      <c r="F241" s="336"/>
      <c r="G241" s="336"/>
      <c r="H241" s="336"/>
      <c r="I241" s="337"/>
      <c r="J241" s="276" t="str">
        <f t="shared" si="61"/>
        <v/>
      </c>
    </row>
    <row r="242" spans="1:10" ht="15" customHeight="1" thickBot="1" x14ac:dyDescent="0.35">
      <c r="B242" s="338" t="s">
        <v>151</v>
      </c>
      <c r="C242" s="339"/>
      <c r="D242" s="339"/>
      <c r="E242" s="339"/>
      <c r="F242" s="339"/>
      <c r="G242" s="339"/>
      <c r="H242" s="339"/>
      <c r="I242" s="340"/>
      <c r="J242" s="276" t="str">
        <f t="shared" si="61"/>
        <v/>
      </c>
    </row>
    <row r="243" spans="1:10" ht="14.4" customHeight="1" x14ac:dyDescent="0.3">
      <c r="B243" s="283"/>
      <c r="C243" s="282" t="s">
        <v>201</v>
      </c>
      <c r="D243" s="259" t="s">
        <v>155</v>
      </c>
      <c r="E243" s="259" t="s">
        <v>156</v>
      </c>
      <c r="F243" s="259" t="s">
        <v>157</v>
      </c>
      <c r="G243" s="259" t="s">
        <v>158</v>
      </c>
      <c r="H243" s="278" t="s">
        <v>159</v>
      </c>
      <c r="I243" s="279" t="s">
        <v>160</v>
      </c>
      <c r="J243" s="276" t="str">
        <f t="shared" si="61"/>
        <v/>
      </c>
    </row>
    <row r="244" spans="1:10" ht="14.4" customHeight="1" x14ac:dyDescent="0.3">
      <c r="B244" s="328"/>
      <c r="C244" s="329"/>
      <c r="D244" s="327" t="str">
        <f>D231</f>
        <v>Select…</v>
      </c>
      <c r="E244" s="327" t="str">
        <f>E231</f>
        <v>Select…</v>
      </c>
      <c r="F244" s="327" t="str">
        <f>F231</f>
        <v>Select…</v>
      </c>
      <c r="G244" s="327" t="str">
        <f>G231</f>
        <v>Select…</v>
      </c>
      <c r="H244" s="327" t="str">
        <f>H231</f>
        <v>Select…</v>
      </c>
      <c r="I244" s="330"/>
      <c r="J244" s="276" t="str">
        <f t="shared" si="61"/>
        <v/>
      </c>
    </row>
    <row r="245" spans="1:10" ht="15" customHeight="1" x14ac:dyDescent="0.3">
      <c r="B245" s="284" t="str">
        <f t="shared" ref="B245:B251" si="74">B232</f>
        <v>Labour costs</v>
      </c>
      <c r="C245" s="347"/>
      <c r="D245" s="347"/>
      <c r="E245" s="347"/>
      <c r="F245" s="347"/>
      <c r="G245" s="347"/>
      <c r="H245" s="348"/>
      <c r="I245" s="359">
        <f t="shared" ref="I245:I251" si="75">IFERROR(ROUND(C245-SUM(D245:H245),0),"")</f>
        <v>0</v>
      </c>
      <c r="J245" s="276" t="str">
        <f t="shared" si="61"/>
        <v/>
      </c>
    </row>
    <row r="246" spans="1:10" ht="15" customHeight="1" x14ac:dyDescent="0.3">
      <c r="B246" s="284" t="str">
        <f t="shared" si="74"/>
        <v>Overheads</v>
      </c>
      <c r="C246" s="347"/>
      <c r="D246" s="347"/>
      <c r="E246" s="347"/>
      <c r="F246" s="347"/>
      <c r="G246" s="347"/>
      <c r="H246" s="348"/>
      <c r="I246" s="359">
        <f t="shared" si="75"/>
        <v>0</v>
      </c>
      <c r="J246" s="276" t="str">
        <f t="shared" si="61"/>
        <v/>
      </c>
    </row>
    <row r="247" spans="1:10" ht="15" customHeight="1" x14ac:dyDescent="0.3">
      <c r="B247" s="284" t="str">
        <f t="shared" si="74"/>
        <v>Materials</v>
      </c>
      <c r="C247" s="347"/>
      <c r="D247" s="347"/>
      <c r="E247" s="347"/>
      <c r="F247" s="347"/>
      <c r="G247" s="347"/>
      <c r="H247" s="348"/>
      <c r="I247" s="359">
        <f t="shared" si="75"/>
        <v>0</v>
      </c>
      <c r="J247" s="276" t="str">
        <f t="shared" si="61"/>
        <v/>
      </c>
    </row>
    <row r="248" spans="1:10" ht="15" customHeight="1" x14ac:dyDescent="0.3">
      <c r="B248" s="284" t="str">
        <f t="shared" si="74"/>
        <v>Capital usage</v>
      </c>
      <c r="C248" s="347"/>
      <c r="D248" s="347"/>
      <c r="E248" s="347"/>
      <c r="F248" s="347"/>
      <c r="G248" s="347"/>
      <c r="H248" s="348"/>
      <c r="I248" s="359">
        <f t="shared" si="75"/>
        <v>0</v>
      </c>
      <c r="J248" s="276" t="str">
        <f t="shared" si="61"/>
        <v/>
      </c>
    </row>
    <row r="249" spans="1:10" ht="15" customHeight="1" x14ac:dyDescent="0.3">
      <c r="B249" s="284" t="str">
        <f t="shared" si="74"/>
        <v>Sub contract costs</v>
      </c>
      <c r="C249" s="347"/>
      <c r="D249" s="347"/>
      <c r="E249" s="347"/>
      <c r="F249" s="347"/>
      <c r="G249" s="347"/>
      <c r="H249" s="348"/>
      <c r="I249" s="359">
        <f t="shared" si="75"/>
        <v>0</v>
      </c>
      <c r="J249" s="276" t="str">
        <f t="shared" si="61"/>
        <v/>
      </c>
    </row>
    <row r="250" spans="1:10" ht="15" customHeight="1" x14ac:dyDescent="0.3">
      <c r="B250" s="284" t="str">
        <f t="shared" si="74"/>
        <v>Travel &amp; subsistence</v>
      </c>
      <c r="C250" s="347"/>
      <c r="D250" s="347"/>
      <c r="E250" s="347"/>
      <c r="F250" s="347"/>
      <c r="G250" s="347"/>
      <c r="H250" s="348"/>
      <c r="I250" s="359">
        <f t="shared" si="75"/>
        <v>0</v>
      </c>
      <c r="J250" s="276" t="str">
        <f t="shared" si="61"/>
        <v/>
      </c>
    </row>
    <row r="251" spans="1:10" ht="15" customHeight="1" thickBot="1" x14ac:dyDescent="0.35">
      <c r="B251" s="285" t="str">
        <f t="shared" si="74"/>
        <v>Other costs</v>
      </c>
      <c r="C251" s="349"/>
      <c r="D251" s="349"/>
      <c r="E251" s="349"/>
      <c r="F251" s="349"/>
      <c r="G251" s="349"/>
      <c r="H251" s="350"/>
      <c r="I251" s="359">
        <f t="shared" si="75"/>
        <v>0</v>
      </c>
      <c r="J251" s="276" t="str">
        <f t="shared" si="61"/>
        <v/>
      </c>
    </row>
    <row r="252" spans="1:10" ht="15" customHeight="1" thickBot="1" x14ac:dyDescent="0.35">
      <c r="B252" s="286" t="s">
        <v>33</v>
      </c>
      <c r="C252" s="326">
        <f t="shared" ref="C252:H252" si="76">SUM(C245:C251)</f>
        <v>0</v>
      </c>
      <c r="D252" s="363">
        <f t="shared" si="76"/>
        <v>0</v>
      </c>
      <c r="E252" s="363">
        <f t="shared" si="76"/>
        <v>0</v>
      </c>
      <c r="F252" s="363">
        <f t="shared" si="76"/>
        <v>0</v>
      </c>
      <c r="G252" s="363">
        <f t="shared" si="76"/>
        <v>0</v>
      </c>
      <c r="H252" s="364">
        <f t="shared" si="76"/>
        <v>0</v>
      </c>
      <c r="I252" s="362">
        <f t="shared" ref="I252" si="77">SUM(I245:I251)</f>
        <v>0</v>
      </c>
      <c r="J252" s="276" t="str">
        <f t="shared" si="61"/>
        <v/>
      </c>
    </row>
    <row r="253" spans="1:10" ht="15" customHeight="1" thickBot="1" x14ac:dyDescent="0.35">
      <c r="B253" s="345"/>
      <c r="C253" s="228"/>
      <c r="D253" s="228"/>
      <c r="E253" s="228"/>
      <c r="F253" s="228"/>
      <c r="G253" s="228"/>
      <c r="H253" s="228"/>
      <c r="I253" s="346"/>
      <c r="J253" s="276" t="str">
        <f t="shared" si="61"/>
        <v/>
      </c>
    </row>
    <row r="254" spans="1:10" ht="15" thickBot="1" x14ac:dyDescent="0.35">
      <c r="A254" s="331">
        <f>A241+1</f>
        <v>20</v>
      </c>
      <c r="B254" s="335" t="str">
        <f>"ENTER COLLABORATOR "&amp;A254&amp;" NAME"</f>
        <v>ENTER COLLABORATOR 20 NAME</v>
      </c>
      <c r="C254" s="336"/>
      <c r="D254" s="336"/>
      <c r="E254" s="336"/>
      <c r="F254" s="336"/>
      <c r="G254" s="336"/>
      <c r="H254" s="336"/>
      <c r="I254" s="337"/>
      <c r="J254" s="276" t="str">
        <f t="shared" si="61"/>
        <v/>
      </c>
    </row>
    <row r="255" spans="1:10" ht="15" customHeight="1" thickBot="1" x14ac:dyDescent="0.35">
      <c r="B255" s="338" t="s">
        <v>151</v>
      </c>
      <c r="C255" s="339"/>
      <c r="D255" s="339"/>
      <c r="E255" s="339"/>
      <c r="F255" s="339"/>
      <c r="G255" s="339"/>
      <c r="H255" s="339"/>
      <c r="I255" s="340"/>
      <c r="J255" s="276" t="str">
        <f t="shared" si="61"/>
        <v/>
      </c>
    </row>
    <row r="256" spans="1:10" ht="14.4" customHeight="1" x14ac:dyDescent="0.3">
      <c r="B256" s="283"/>
      <c r="C256" s="282" t="s">
        <v>201</v>
      </c>
      <c r="D256" s="259" t="s">
        <v>155</v>
      </c>
      <c r="E256" s="259" t="s">
        <v>156</v>
      </c>
      <c r="F256" s="259" t="s">
        <v>157</v>
      </c>
      <c r="G256" s="259" t="s">
        <v>158</v>
      </c>
      <c r="H256" s="278" t="s">
        <v>159</v>
      </c>
      <c r="I256" s="279" t="s">
        <v>160</v>
      </c>
      <c r="J256" s="276" t="str">
        <f t="shared" si="61"/>
        <v/>
      </c>
    </row>
    <row r="257" spans="1:10" ht="14.4" customHeight="1" x14ac:dyDescent="0.3">
      <c r="B257" s="328"/>
      <c r="C257" s="329"/>
      <c r="D257" s="327" t="str">
        <f>D244</f>
        <v>Select…</v>
      </c>
      <c r="E257" s="327" t="str">
        <f>E244</f>
        <v>Select…</v>
      </c>
      <c r="F257" s="327" t="str">
        <f>F244</f>
        <v>Select…</v>
      </c>
      <c r="G257" s="327" t="str">
        <f>G244</f>
        <v>Select…</v>
      </c>
      <c r="H257" s="327" t="str">
        <f>H244</f>
        <v>Select…</v>
      </c>
      <c r="I257" s="330"/>
      <c r="J257" s="276" t="str">
        <f t="shared" si="61"/>
        <v/>
      </c>
    </row>
    <row r="258" spans="1:10" ht="15" customHeight="1" x14ac:dyDescent="0.3">
      <c r="B258" s="284" t="str">
        <f t="shared" ref="B258:B264" si="78">B245</f>
        <v>Labour costs</v>
      </c>
      <c r="C258" s="347"/>
      <c r="D258" s="347"/>
      <c r="E258" s="347"/>
      <c r="F258" s="347"/>
      <c r="G258" s="347"/>
      <c r="H258" s="348"/>
      <c r="I258" s="359">
        <f t="shared" ref="I258:I264" si="79">IFERROR(ROUND(C258-SUM(D258:H258),0),"")</f>
        <v>0</v>
      </c>
      <c r="J258" s="276" t="str">
        <f t="shared" si="61"/>
        <v/>
      </c>
    </row>
    <row r="259" spans="1:10" ht="15" customHeight="1" x14ac:dyDescent="0.3">
      <c r="B259" s="284" t="str">
        <f t="shared" si="78"/>
        <v>Overheads</v>
      </c>
      <c r="C259" s="347"/>
      <c r="D259" s="347"/>
      <c r="E259" s="347"/>
      <c r="F259" s="347"/>
      <c r="G259" s="347"/>
      <c r="H259" s="348"/>
      <c r="I259" s="359">
        <f t="shared" si="79"/>
        <v>0</v>
      </c>
      <c r="J259" s="276" t="str">
        <f t="shared" si="61"/>
        <v/>
      </c>
    </row>
    <row r="260" spans="1:10" ht="15" customHeight="1" x14ac:dyDescent="0.3">
      <c r="B260" s="284" t="str">
        <f t="shared" si="78"/>
        <v>Materials</v>
      </c>
      <c r="C260" s="347"/>
      <c r="D260" s="347"/>
      <c r="E260" s="347"/>
      <c r="F260" s="347"/>
      <c r="G260" s="347"/>
      <c r="H260" s="348"/>
      <c r="I260" s="359">
        <f t="shared" si="79"/>
        <v>0</v>
      </c>
      <c r="J260" s="276" t="str">
        <f t="shared" si="61"/>
        <v/>
      </c>
    </row>
    <row r="261" spans="1:10" ht="15" customHeight="1" x14ac:dyDescent="0.3">
      <c r="B261" s="284" t="str">
        <f t="shared" si="78"/>
        <v>Capital usage</v>
      </c>
      <c r="C261" s="347"/>
      <c r="D261" s="347"/>
      <c r="E261" s="347"/>
      <c r="F261" s="347"/>
      <c r="G261" s="347"/>
      <c r="H261" s="348"/>
      <c r="I261" s="359">
        <f t="shared" si="79"/>
        <v>0</v>
      </c>
      <c r="J261" s="276" t="str">
        <f t="shared" si="61"/>
        <v/>
      </c>
    </row>
    <row r="262" spans="1:10" ht="15" customHeight="1" x14ac:dyDescent="0.3">
      <c r="B262" s="284" t="str">
        <f t="shared" si="78"/>
        <v>Sub contract costs</v>
      </c>
      <c r="C262" s="347"/>
      <c r="D262" s="347"/>
      <c r="E262" s="347"/>
      <c r="F262" s="347"/>
      <c r="G262" s="347"/>
      <c r="H262" s="348"/>
      <c r="I262" s="359">
        <f t="shared" si="79"/>
        <v>0</v>
      </c>
      <c r="J262" s="276" t="str">
        <f t="shared" si="61"/>
        <v/>
      </c>
    </row>
    <row r="263" spans="1:10" ht="15" customHeight="1" x14ac:dyDescent="0.3">
      <c r="B263" s="284" t="str">
        <f t="shared" si="78"/>
        <v>Travel &amp; subsistence</v>
      </c>
      <c r="C263" s="347"/>
      <c r="D263" s="347"/>
      <c r="E263" s="347"/>
      <c r="F263" s="347"/>
      <c r="G263" s="347"/>
      <c r="H263" s="348"/>
      <c r="I263" s="359">
        <f t="shared" si="79"/>
        <v>0</v>
      </c>
      <c r="J263" s="276" t="str">
        <f t="shared" si="61"/>
        <v/>
      </c>
    </row>
    <row r="264" spans="1:10" ht="15" customHeight="1" thickBot="1" x14ac:dyDescent="0.35">
      <c r="B264" s="285" t="str">
        <f t="shared" si="78"/>
        <v>Other costs</v>
      </c>
      <c r="C264" s="349"/>
      <c r="D264" s="349"/>
      <c r="E264" s="349"/>
      <c r="F264" s="349"/>
      <c r="G264" s="349"/>
      <c r="H264" s="350"/>
      <c r="I264" s="359">
        <f t="shared" si="79"/>
        <v>0</v>
      </c>
      <c r="J264" s="276" t="str">
        <f t="shared" si="61"/>
        <v/>
      </c>
    </row>
    <row r="265" spans="1:10" ht="15" customHeight="1" thickBot="1" x14ac:dyDescent="0.35">
      <c r="B265" s="286" t="s">
        <v>33</v>
      </c>
      <c r="C265" s="326">
        <f t="shared" ref="C265:H265" si="80">SUM(C258:C264)</f>
        <v>0</v>
      </c>
      <c r="D265" s="363">
        <f t="shared" si="80"/>
        <v>0</v>
      </c>
      <c r="E265" s="363">
        <f t="shared" si="80"/>
        <v>0</v>
      </c>
      <c r="F265" s="363">
        <f t="shared" si="80"/>
        <v>0</v>
      </c>
      <c r="G265" s="363">
        <f t="shared" si="80"/>
        <v>0</v>
      </c>
      <c r="H265" s="364">
        <f t="shared" si="80"/>
        <v>0</v>
      </c>
      <c r="I265" s="362">
        <f t="shared" ref="I265" si="81">SUM(I258:I264)</f>
        <v>0</v>
      </c>
      <c r="J265" s="276" t="str">
        <f t="shared" si="61"/>
        <v/>
      </c>
    </row>
    <row r="266" spans="1:10" ht="15" customHeight="1" thickBot="1" x14ac:dyDescent="0.35">
      <c r="B266" s="345"/>
      <c r="C266" s="228"/>
      <c r="D266" s="228"/>
      <c r="E266" s="228"/>
      <c r="F266" s="228"/>
      <c r="G266" s="228"/>
      <c r="H266" s="228"/>
      <c r="I266" s="346"/>
      <c r="J266" s="276" t="str">
        <f t="shared" si="61"/>
        <v/>
      </c>
    </row>
    <row r="267" spans="1:10" ht="15" thickBot="1" x14ac:dyDescent="0.35">
      <c r="A267" s="331">
        <f>A254+1</f>
        <v>21</v>
      </c>
      <c r="B267" s="335" t="str">
        <f>"ENTER COLLABORATOR "&amp;A267&amp;" NAME"</f>
        <v>ENTER COLLABORATOR 21 NAME</v>
      </c>
      <c r="C267" s="336"/>
      <c r="D267" s="336"/>
      <c r="E267" s="336"/>
      <c r="F267" s="336"/>
      <c r="G267" s="336"/>
      <c r="H267" s="336"/>
      <c r="I267" s="337"/>
      <c r="J267" s="276" t="str">
        <f t="shared" si="61"/>
        <v/>
      </c>
    </row>
    <row r="268" spans="1:10" ht="15" customHeight="1" thickBot="1" x14ac:dyDescent="0.35">
      <c r="B268" s="338" t="s">
        <v>151</v>
      </c>
      <c r="C268" s="339"/>
      <c r="D268" s="339"/>
      <c r="E268" s="339"/>
      <c r="F268" s="339"/>
      <c r="G268" s="339"/>
      <c r="H268" s="339"/>
      <c r="I268" s="340"/>
      <c r="J268" s="276" t="str">
        <f t="shared" ref="J268:J331" si="82">IFERROR(IF(ROUND(I268,0)=0,"",1),"")</f>
        <v/>
      </c>
    </row>
    <row r="269" spans="1:10" ht="14.4" customHeight="1" x14ac:dyDescent="0.3">
      <c r="B269" s="283"/>
      <c r="C269" s="282" t="s">
        <v>201</v>
      </c>
      <c r="D269" s="259" t="s">
        <v>155</v>
      </c>
      <c r="E269" s="259" t="s">
        <v>156</v>
      </c>
      <c r="F269" s="259" t="s">
        <v>157</v>
      </c>
      <c r="G269" s="259" t="s">
        <v>158</v>
      </c>
      <c r="H269" s="278" t="s">
        <v>159</v>
      </c>
      <c r="I269" s="279" t="s">
        <v>160</v>
      </c>
      <c r="J269" s="276" t="str">
        <f t="shared" si="82"/>
        <v/>
      </c>
    </row>
    <row r="270" spans="1:10" ht="14.4" customHeight="1" x14ac:dyDescent="0.3">
      <c r="B270" s="328"/>
      <c r="C270" s="329"/>
      <c r="D270" s="327" t="str">
        <f>D257</f>
        <v>Select…</v>
      </c>
      <c r="E270" s="327" t="str">
        <f>E257</f>
        <v>Select…</v>
      </c>
      <c r="F270" s="327" t="str">
        <f>F257</f>
        <v>Select…</v>
      </c>
      <c r="G270" s="327" t="str">
        <f>G257</f>
        <v>Select…</v>
      </c>
      <c r="H270" s="327" t="str">
        <f>H257</f>
        <v>Select…</v>
      </c>
      <c r="I270" s="330"/>
      <c r="J270" s="276" t="str">
        <f t="shared" si="82"/>
        <v/>
      </c>
    </row>
    <row r="271" spans="1:10" ht="15" customHeight="1" x14ac:dyDescent="0.3">
      <c r="B271" s="284" t="str">
        <f t="shared" ref="B271:B277" si="83">B258</f>
        <v>Labour costs</v>
      </c>
      <c r="C271" s="347"/>
      <c r="D271" s="347"/>
      <c r="E271" s="347"/>
      <c r="F271" s="347"/>
      <c r="G271" s="347"/>
      <c r="H271" s="348"/>
      <c r="I271" s="359">
        <f t="shared" ref="I271:I277" si="84">IFERROR(ROUND(C271-SUM(D271:H271),0),"")</f>
        <v>0</v>
      </c>
      <c r="J271" s="276" t="str">
        <f t="shared" si="82"/>
        <v/>
      </c>
    </row>
    <row r="272" spans="1:10" ht="15" customHeight="1" x14ac:dyDescent="0.3">
      <c r="B272" s="284" t="str">
        <f t="shared" si="83"/>
        <v>Overheads</v>
      </c>
      <c r="C272" s="347"/>
      <c r="D272" s="347"/>
      <c r="E272" s="347"/>
      <c r="F272" s="347"/>
      <c r="G272" s="347"/>
      <c r="H272" s="348"/>
      <c r="I272" s="359">
        <f t="shared" si="84"/>
        <v>0</v>
      </c>
      <c r="J272" s="276" t="str">
        <f t="shared" si="82"/>
        <v/>
      </c>
    </row>
    <row r="273" spans="1:10" ht="15" customHeight="1" x14ac:dyDescent="0.3">
      <c r="B273" s="284" t="str">
        <f t="shared" si="83"/>
        <v>Materials</v>
      </c>
      <c r="C273" s="347"/>
      <c r="D273" s="347"/>
      <c r="E273" s="347"/>
      <c r="F273" s="347"/>
      <c r="G273" s="347"/>
      <c r="H273" s="348"/>
      <c r="I273" s="359">
        <f t="shared" si="84"/>
        <v>0</v>
      </c>
      <c r="J273" s="276" t="str">
        <f t="shared" si="82"/>
        <v/>
      </c>
    </row>
    <row r="274" spans="1:10" ht="15" customHeight="1" x14ac:dyDescent="0.3">
      <c r="B274" s="284" t="str">
        <f t="shared" si="83"/>
        <v>Capital usage</v>
      </c>
      <c r="C274" s="347"/>
      <c r="D274" s="347"/>
      <c r="E274" s="347"/>
      <c r="F274" s="347"/>
      <c r="G274" s="347"/>
      <c r="H274" s="348"/>
      <c r="I274" s="359">
        <f t="shared" si="84"/>
        <v>0</v>
      </c>
      <c r="J274" s="276" t="str">
        <f t="shared" si="82"/>
        <v/>
      </c>
    </row>
    <row r="275" spans="1:10" ht="15" customHeight="1" x14ac:dyDescent="0.3">
      <c r="B275" s="284" t="str">
        <f t="shared" si="83"/>
        <v>Sub contract costs</v>
      </c>
      <c r="C275" s="347"/>
      <c r="D275" s="347"/>
      <c r="E275" s="347"/>
      <c r="F275" s="347"/>
      <c r="G275" s="347"/>
      <c r="H275" s="348"/>
      <c r="I275" s="359">
        <f t="shared" si="84"/>
        <v>0</v>
      </c>
      <c r="J275" s="276" t="str">
        <f t="shared" si="82"/>
        <v/>
      </c>
    </row>
    <row r="276" spans="1:10" ht="15" customHeight="1" x14ac:dyDescent="0.3">
      <c r="B276" s="284" t="str">
        <f t="shared" si="83"/>
        <v>Travel &amp; subsistence</v>
      </c>
      <c r="C276" s="347"/>
      <c r="D276" s="347"/>
      <c r="E276" s="347"/>
      <c r="F276" s="347"/>
      <c r="G276" s="347"/>
      <c r="H276" s="348"/>
      <c r="I276" s="359">
        <f t="shared" si="84"/>
        <v>0</v>
      </c>
      <c r="J276" s="276" t="str">
        <f t="shared" si="82"/>
        <v/>
      </c>
    </row>
    <row r="277" spans="1:10" ht="15" customHeight="1" thickBot="1" x14ac:dyDescent="0.35">
      <c r="B277" s="285" t="str">
        <f t="shared" si="83"/>
        <v>Other costs</v>
      </c>
      <c r="C277" s="349"/>
      <c r="D277" s="349"/>
      <c r="E277" s="349"/>
      <c r="F277" s="349"/>
      <c r="G277" s="349"/>
      <c r="H277" s="350"/>
      <c r="I277" s="359">
        <f t="shared" si="84"/>
        <v>0</v>
      </c>
      <c r="J277" s="276" t="str">
        <f t="shared" si="82"/>
        <v/>
      </c>
    </row>
    <row r="278" spans="1:10" ht="15" customHeight="1" thickBot="1" x14ac:dyDescent="0.35">
      <c r="B278" s="286" t="s">
        <v>33</v>
      </c>
      <c r="C278" s="326">
        <f t="shared" ref="C278:H278" si="85">SUM(C271:C277)</f>
        <v>0</v>
      </c>
      <c r="D278" s="363">
        <f t="shared" si="85"/>
        <v>0</v>
      </c>
      <c r="E278" s="363">
        <f t="shared" si="85"/>
        <v>0</v>
      </c>
      <c r="F278" s="363">
        <f t="shared" si="85"/>
        <v>0</v>
      </c>
      <c r="G278" s="363">
        <f t="shared" si="85"/>
        <v>0</v>
      </c>
      <c r="H278" s="364">
        <f t="shared" si="85"/>
        <v>0</v>
      </c>
      <c r="I278" s="362">
        <f t="shared" ref="I278" si="86">SUM(I271:I277)</f>
        <v>0</v>
      </c>
      <c r="J278" s="276" t="str">
        <f t="shared" si="82"/>
        <v/>
      </c>
    </row>
    <row r="279" spans="1:10" ht="15" customHeight="1" thickBot="1" x14ac:dyDescent="0.35">
      <c r="B279" s="345"/>
      <c r="C279" s="228"/>
      <c r="D279" s="228"/>
      <c r="E279" s="228"/>
      <c r="F279" s="228"/>
      <c r="G279" s="228"/>
      <c r="H279" s="228"/>
      <c r="I279" s="346"/>
      <c r="J279" s="276" t="str">
        <f t="shared" si="82"/>
        <v/>
      </c>
    </row>
    <row r="280" spans="1:10" ht="15" thickBot="1" x14ac:dyDescent="0.35">
      <c r="A280" s="331">
        <f>A267+1</f>
        <v>22</v>
      </c>
      <c r="B280" s="335" t="str">
        <f>"ENTER COLLABORATOR "&amp;A280&amp;" NAME"</f>
        <v>ENTER COLLABORATOR 22 NAME</v>
      </c>
      <c r="C280" s="336"/>
      <c r="D280" s="336"/>
      <c r="E280" s="336"/>
      <c r="F280" s="336"/>
      <c r="G280" s="336"/>
      <c r="H280" s="336"/>
      <c r="I280" s="337"/>
      <c r="J280" s="276" t="str">
        <f t="shared" si="82"/>
        <v/>
      </c>
    </row>
    <row r="281" spans="1:10" ht="15" customHeight="1" thickBot="1" x14ac:dyDescent="0.35">
      <c r="B281" s="338" t="s">
        <v>151</v>
      </c>
      <c r="C281" s="339"/>
      <c r="D281" s="339"/>
      <c r="E281" s="339"/>
      <c r="F281" s="339"/>
      <c r="G281" s="339"/>
      <c r="H281" s="339"/>
      <c r="I281" s="340"/>
      <c r="J281" s="276" t="str">
        <f t="shared" si="82"/>
        <v/>
      </c>
    </row>
    <row r="282" spans="1:10" ht="14.4" customHeight="1" x14ac:dyDescent="0.3">
      <c r="B282" s="283"/>
      <c r="C282" s="282" t="s">
        <v>201</v>
      </c>
      <c r="D282" s="259" t="s">
        <v>155</v>
      </c>
      <c r="E282" s="259" t="s">
        <v>156</v>
      </c>
      <c r="F282" s="259" t="s">
        <v>157</v>
      </c>
      <c r="G282" s="259" t="s">
        <v>158</v>
      </c>
      <c r="H282" s="278" t="s">
        <v>159</v>
      </c>
      <c r="I282" s="279" t="s">
        <v>160</v>
      </c>
      <c r="J282" s="276" t="str">
        <f t="shared" si="82"/>
        <v/>
      </c>
    </row>
    <row r="283" spans="1:10" ht="14.4" customHeight="1" x14ac:dyDescent="0.3">
      <c r="B283" s="328"/>
      <c r="C283" s="329"/>
      <c r="D283" s="327" t="str">
        <f>D270</f>
        <v>Select…</v>
      </c>
      <c r="E283" s="327" t="str">
        <f>E270</f>
        <v>Select…</v>
      </c>
      <c r="F283" s="327" t="str">
        <f>F270</f>
        <v>Select…</v>
      </c>
      <c r="G283" s="327" t="str">
        <f>G270</f>
        <v>Select…</v>
      </c>
      <c r="H283" s="327" t="str">
        <f>H270</f>
        <v>Select…</v>
      </c>
      <c r="I283" s="330"/>
      <c r="J283" s="276" t="str">
        <f t="shared" si="82"/>
        <v/>
      </c>
    </row>
    <row r="284" spans="1:10" ht="15" customHeight="1" x14ac:dyDescent="0.3">
      <c r="B284" s="284" t="str">
        <f t="shared" ref="B284:B290" si="87">B271</f>
        <v>Labour costs</v>
      </c>
      <c r="C284" s="347"/>
      <c r="D284" s="347"/>
      <c r="E284" s="347"/>
      <c r="F284" s="347"/>
      <c r="G284" s="347"/>
      <c r="H284" s="348"/>
      <c r="I284" s="359">
        <f t="shared" ref="I284:I290" si="88">IFERROR(ROUND(C284-SUM(D284:H284),0),"")</f>
        <v>0</v>
      </c>
      <c r="J284" s="276" t="str">
        <f t="shared" si="82"/>
        <v/>
      </c>
    </row>
    <row r="285" spans="1:10" ht="15" customHeight="1" x14ac:dyDescent="0.3">
      <c r="B285" s="284" t="str">
        <f t="shared" si="87"/>
        <v>Overheads</v>
      </c>
      <c r="C285" s="347"/>
      <c r="D285" s="347"/>
      <c r="E285" s="347"/>
      <c r="F285" s="347"/>
      <c r="G285" s="347"/>
      <c r="H285" s="348"/>
      <c r="I285" s="359">
        <f t="shared" si="88"/>
        <v>0</v>
      </c>
      <c r="J285" s="276" t="str">
        <f t="shared" si="82"/>
        <v/>
      </c>
    </row>
    <row r="286" spans="1:10" ht="15" customHeight="1" x14ac:dyDescent="0.3">
      <c r="B286" s="284" t="str">
        <f t="shared" si="87"/>
        <v>Materials</v>
      </c>
      <c r="C286" s="347"/>
      <c r="D286" s="347"/>
      <c r="E286" s="347"/>
      <c r="F286" s="347"/>
      <c r="G286" s="347"/>
      <c r="H286" s="348"/>
      <c r="I286" s="359">
        <f t="shared" si="88"/>
        <v>0</v>
      </c>
      <c r="J286" s="276" t="str">
        <f t="shared" si="82"/>
        <v/>
      </c>
    </row>
    <row r="287" spans="1:10" ht="15" customHeight="1" x14ac:dyDescent="0.3">
      <c r="B287" s="284" t="str">
        <f t="shared" si="87"/>
        <v>Capital usage</v>
      </c>
      <c r="C287" s="347"/>
      <c r="D287" s="347"/>
      <c r="E287" s="347"/>
      <c r="F287" s="347"/>
      <c r="G287" s="347"/>
      <c r="H287" s="348"/>
      <c r="I287" s="359">
        <f t="shared" si="88"/>
        <v>0</v>
      </c>
      <c r="J287" s="276" t="str">
        <f t="shared" si="82"/>
        <v/>
      </c>
    </row>
    <row r="288" spans="1:10" ht="15" customHeight="1" x14ac:dyDescent="0.3">
      <c r="B288" s="284" t="str">
        <f t="shared" si="87"/>
        <v>Sub contract costs</v>
      </c>
      <c r="C288" s="347"/>
      <c r="D288" s="347"/>
      <c r="E288" s="347"/>
      <c r="F288" s="347"/>
      <c r="G288" s="347"/>
      <c r="H288" s="348"/>
      <c r="I288" s="359">
        <f t="shared" si="88"/>
        <v>0</v>
      </c>
      <c r="J288" s="276" t="str">
        <f t="shared" si="82"/>
        <v/>
      </c>
    </row>
    <row r="289" spans="1:10" ht="15" customHeight="1" x14ac:dyDescent="0.3">
      <c r="B289" s="284" t="str">
        <f t="shared" si="87"/>
        <v>Travel &amp; subsistence</v>
      </c>
      <c r="C289" s="347"/>
      <c r="D289" s="347"/>
      <c r="E289" s="347"/>
      <c r="F289" s="347"/>
      <c r="G289" s="347"/>
      <c r="H289" s="348"/>
      <c r="I289" s="359">
        <f t="shared" si="88"/>
        <v>0</v>
      </c>
      <c r="J289" s="276" t="str">
        <f t="shared" si="82"/>
        <v/>
      </c>
    </row>
    <row r="290" spans="1:10" ht="15" customHeight="1" thickBot="1" x14ac:dyDescent="0.35">
      <c r="B290" s="285" t="str">
        <f t="shared" si="87"/>
        <v>Other costs</v>
      </c>
      <c r="C290" s="349"/>
      <c r="D290" s="349"/>
      <c r="E290" s="349"/>
      <c r="F290" s="349"/>
      <c r="G290" s="349"/>
      <c r="H290" s="350"/>
      <c r="I290" s="359">
        <f t="shared" si="88"/>
        <v>0</v>
      </c>
      <c r="J290" s="276" t="str">
        <f t="shared" si="82"/>
        <v/>
      </c>
    </row>
    <row r="291" spans="1:10" ht="15" customHeight="1" thickBot="1" x14ac:dyDescent="0.35">
      <c r="B291" s="286" t="s">
        <v>33</v>
      </c>
      <c r="C291" s="326">
        <f t="shared" ref="C291:H291" si="89">SUM(C284:C290)</f>
        <v>0</v>
      </c>
      <c r="D291" s="363">
        <f t="shared" si="89"/>
        <v>0</v>
      </c>
      <c r="E291" s="363">
        <f t="shared" si="89"/>
        <v>0</v>
      </c>
      <c r="F291" s="363">
        <f t="shared" si="89"/>
        <v>0</v>
      </c>
      <c r="G291" s="363">
        <f t="shared" si="89"/>
        <v>0</v>
      </c>
      <c r="H291" s="364">
        <f t="shared" si="89"/>
        <v>0</v>
      </c>
      <c r="I291" s="362">
        <f t="shared" ref="I291" si="90">SUM(I284:I290)</f>
        <v>0</v>
      </c>
      <c r="J291" s="276" t="str">
        <f t="shared" si="82"/>
        <v/>
      </c>
    </row>
    <row r="292" spans="1:10" ht="15" customHeight="1" thickBot="1" x14ac:dyDescent="0.35">
      <c r="B292" s="345"/>
      <c r="C292" s="228"/>
      <c r="D292" s="228"/>
      <c r="E292" s="228"/>
      <c r="F292" s="228"/>
      <c r="G292" s="228"/>
      <c r="H292" s="228"/>
      <c r="I292" s="346"/>
      <c r="J292" s="276" t="str">
        <f t="shared" si="82"/>
        <v/>
      </c>
    </row>
    <row r="293" spans="1:10" ht="15" thickBot="1" x14ac:dyDescent="0.35">
      <c r="A293" s="331">
        <f>A280+1</f>
        <v>23</v>
      </c>
      <c r="B293" s="335" t="str">
        <f>"ENTER COLLABORATOR "&amp;A293&amp;" NAME"</f>
        <v>ENTER COLLABORATOR 23 NAME</v>
      </c>
      <c r="C293" s="336"/>
      <c r="D293" s="336"/>
      <c r="E293" s="336"/>
      <c r="F293" s="336"/>
      <c r="G293" s="336"/>
      <c r="H293" s="336"/>
      <c r="I293" s="337"/>
      <c r="J293" s="276" t="str">
        <f t="shared" si="82"/>
        <v/>
      </c>
    </row>
    <row r="294" spans="1:10" ht="15" customHeight="1" thickBot="1" x14ac:dyDescent="0.35">
      <c r="B294" s="338" t="s">
        <v>151</v>
      </c>
      <c r="C294" s="339"/>
      <c r="D294" s="339"/>
      <c r="E294" s="339"/>
      <c r="F294" s="339"/>
      <c r="G294" s="339"/>
      <c r="H294" s="339"/>
      <c r="I294" s="340"/>
      <c r="J294" s="276" t="str">
        <f t="shared" si="82"/>
        <v/>
      </c>
    </row>
    <row r="295" spans="1:10" ht="14.4" customHeight="1" x14ac:dyDescent="0.3">
      <c r="B295" s="283"/>
      <c r="C295" s="282" t="s">
        <v>201</v>
      </c>
      <c r="D295" s="259" t="s">
        <v>155</v>
      </c>
      <c r="E295" s="259" t="s">
        <v>156</v>
      </c>
      <c r="F295" s="259" t="s">
        <v>157</v>
      </c>
      <c r="G295" s="259" t="s">
        <v>158</v>
      </c>
      <c r="H295" s="278" t="s">
        <v>159</v>
      </c>
      <c r="I295" s="279" t="s">
        <v>160</v>
      </c>
      <c r="J295" s="276" t="str">
        <f t="shared" si="82"/>
        <v/>
      </c>
    </row>
    <row r="296" spans="1:10" ht="14.4" customHeight="1" x14ac:dyDescent="0.3">
      <c r="B296" s="328"/>
      <c r="C296" s="329"/>
      <c r="D296" s="327" t="str">
        <f>D283</f>
        <v>Select…</v>
      </c>
      <c r="E296" s="327" t="str">
        <f>E283</f>
        <v>Select…</v>
      </c>
      <c r="F296" s="327" t="str">
        <f>F283</f>
        <v>Select…</v>
      </c>
      <c r="G296" s="327" t="str">
        <f>G283</f>
        <v>Select…</v>
      </c>
      <c r="H296" s="327" t="str">
        <f>H283</f>
        <v>Select…</v>
      </c>
      <c r="I296" s="330"/>
      <c r="J296" s="276" t="str">
        <f t="shared" si="82"/>
        <v/>
      </c>
    </row>
    <row r="297" spans="1:10" ht="15" customHeight="1" x14ac:dyDescent="0.3">
      <c r="B297" s="284" t="str">
        <f t="shared" ref="B297:B303" si="91">B284</f>
        <v>Labour costs</v>
      </c>
      <c r="C297" s="347"/>
      <c r="D297" s="347"/>
      <c r="E297" s="347"/>
      <c r="F297" s="347"/>
      <c r="G297" s="347"/>
      <c r="H297" s="348"/>
      <c r="I297" s="359">
        <f t="shared" ref="I297:I303" si="92">IFERROR(ROUND(C297-SUM(D297:H297),0),"")</f>
        <v>0</v>
      </c>
      <c r="J297" s="276" t="str">
        <f t="shared" si="82"/>
        <v/>
      </c>
    </row>
    <row r="298" spans="1:10" ht="15" customHeight="1" x14ac:dyDescent="0.3">
      <c r="B298" s="284" t="str">
        <f t="shared" si="91"/>
        <v>Overheads</v>
      </c>
      <c r="C298" s="347"/>
      <c r="D298" s="347"/>
      <c r="E298" s="347"/>
      <c r="F298" s="347"/>
      <c r="G298" s="347"/>
      <c r="H298" s="348"/>
      <c r="I298" s="359">
        <f t="shared" si="92"/>
        <v>0</v>
      </c>
      <c r="J298" s="276" t="str">
        <f t="shared" si="82"/>
        <v/>
      </c>
    </row>
    <row r="299" spans="1:10" ht="15" customHeight="1" x14ac:dyDescent="0.3">
      <c r="B299" s="284" t="str">
        <f t="shared" si="91"/>
        <v>Materials</v>
      </c>
      <c r="C299" s="347"/>
      <c r="D299" s="347"/>
      <c r="E299" s="347"/>
      <c r="F299" s="347"/>
      <c r="G299" s="347"/>
      <c r="H299" s="348"/>
      <c r="I299" s="359">
        <f t="shared" si="92"/>
        <v>0</v>
      </c>
      <c r="J299" s="276" t="str">
        <f t="shared" si="82"/>
        <v/>
      </c>
    </row>
    <row r="300" spans="1:10" ht="15" customHeight="1" x14ac:dyDescent="0.3">
      <c r="B300" s="284" t="str">
        <f t="shared" si="91"/>
        <v>Capital usage</v>
      </c>
      <c r="C300" s="347"/>
      <c r="D300" s="347"/>
      <c r="E300" s="347"/>
      <c r="F300" s="347"/>
      <c r="G300" s="347"/>
      <c r="H300" s="348"/>
      <c r="I300" s="359">
        <f t="shared" si="92"/>
        <v>0</v>
      </c>
      <c r="J300" s="276" t="str">
        <f t="shared" si="82"/>
        <v/>
      </c>
    </row>
    <row r="301" spans="1:10" ht="15" customHeight="1" x14ac:dyDescent="0.3">
      <c r="B301" s="284" t="str">
        <f t="shared" si="91"/>
        <v>Sub contract costs</v>
      </c>
      <c r="C301" s="347"/>
      <c r="D301" s="347"/>
      <c r="E301" s="347"/>
      <c r="F301" s="347"/>
      <c r="G301" s="347"/>
      <c r="H301" s="348"/>
      <c r="I301" s="359">
        <f t="shared" si="92"/>
        <v>0</v>
      </c>
      <c r="J301" s="276" t="str">
        <f t="shared" si="82"/>
        <v/>
      </c>
    </row>
    <row r="302" spans="1:10" ht="15" customHeight="1" x14ac:dyDescent="0.3">
      <c r="B302" s="284" t="str">
        <f t="shared" si="91"/>
        <v>Travel &amp; subsistence</v>
      </c>
      <c r="C302" s="347"/>
      <c r="D302" s="347"/>
      <c r="E302" s="347"/>
      <c r="F302" s="347"/>
      <c r="G302" s="347"/>
      <c r="H302" s="348"/>
      <c r="I302" s="359">
        <f t="shared" si="92"/>
        <v>0</v>
      </c>
      <c r="J302" s="276" t="str">
        <f t="shared" si="82"/>
        <v/>
      </c>
    </row>
    <row r="303" spans="1:10" ht="15" customHeight="1" thickBot="1" x14ac:dyDescent="0.35">
      <c r="B303" s="285" t="str">
        <f t="shared" si="91"/>
        <v>Other costs</v>
      </c>
      <c r="C303" s="349"/>
      <c r="D303" s="349"/>
      <c r="E303" s="349"/>
      <c r="F303" s="349"/>
      <c r="G303" s="349"/>
      <c r="H303" s="350"/>
      <c r="I303" s="359">
        <f t="shared" si="92"/>
        <v>0</v>
      </c>
      <c r="J303" s="276" t="str">
        <f t="shared" si="82"/>
        <v/>
      </c>
    </row>
    <row r="304" spans="1:10" ht="15" customHeight="1" thickBot="1" x14ac:dyDescent="0.35">
      <c r="B304" s="286" t="s">
        <v>33</v>
      </c>
      <c r="C304" s="326">
        <f t="shared" ref="C304:H304" si="93">SUM(C297:C303)</f>
        <v>0</v>
      </c>
      <c r="D304" s="363">
        <f t="shared" si="93"/>
        <v>0</v>
      </c>
      <c r="E304" s="363">
        <f t="shared" si="93"/>
        <v>0</v>
      </c>
      <c r="F304" s="363">
        <f t="shared" si="93"/>
        <v>0</v>
      </c>
      <c r="G304" s="363">
        <f t="shared" si="93"/>
        <v>0</v>
      </c>
      <c r="H304" s="364">
        <f t="shared" si="93"/>
        <v>0</v>
      </c>
      <c r="I304" s="362">
        <f t="shared" ref="I304" si="94">SUM(I297:I303)</f>
        <v>0</v>
      </c>
      <c r="J304" s="276" t="str">
        <f t="shared" si="82"/>
        <v/>
      </c>
    </row>
    <row r="305" spans="1:10" ht="15" customHeight="1" thickBot="1" x14ac:dyDescent="0.35">
      <c r="B305" s="345"/>
      <c r="C305" s="228"/>
      <c r="D305" s="228"/>
      <c r="E305" s="228"/>
      <c r="F305" s="228"/>
      <c r="G305" s="228"/>
      <c r="H305" s="228"/>
      <c r="I305" s="346"/>
      <c r="J305" s="276" t="str">
        <f t="shared" si="82"/>
        <v/>
      </c>
    </row>
    <row r="306" spans="1:10" ht="15" thickBot="1" x14ac:dyDescent="0.35">
      <c r="A306" s="331">
        <f>A293+1</f>
        <v>24</v>
      </c>
      <c r="B306" s="335" t="str">
        <f>"ENTER COLLABORATOR "&amp;A306&amp;" NAME"</f>
        <v>ENTER COLLABORATOR 24 NAME</v>
      </c>
      <c r="C306" s="336"/>
      <c r="D306" s="336"/>
      <c r="E306" s="336"/>
      <c r="F306" s="336"/>
      <c r="G306" s="336"/>
      <c r="H306" s="336"/>
      <c r="I306" s="337"/>
      <c r="J306" s="276" t="str">
        <f t="shared" si="82"/>
        <v/>
      </c>
    </row>
    <row r="307" spans="1:10" ht="15" customHeight="1" thickBot="1" x14ac:dyDescent="0.35">
      <c r="B307" s="338" t="s">
        <v>151</v>
      </c>
      <c r="C307" s="339"/>
      <c r="D307" s="339"/>
      <c r="E307" s="339"/>
      <c r="F307" s="339"/>
      <c r="G307" s="339"/>
      <c r="H307" s="339"/>
      <c r="I307" s="340"/>
      <c r="J307" s="276" t="str">
        <f t="shared" si="82"/>
        <v/>
      </c>
    </row>
    <row r="308" spans="1:10" ht="14.4" customHeight="1" x14ac:dyDescent="0.3">
      <c r="B308" s="283"/>
      <c r="C308" s="282" t="s">
        <v>201</v>
      </c>
      <c r="D308" s="259" t="s">
        <v>155</v>
      </c>
      <c r="E308" s="259" t="s">
        <v>156</v>
      </c>
      <c r="F308" s="259" t="s">
        <v>157</v>
      </c>
      <c r="G308" s="259" t="s">
        <v>158</v>
      </c>
      <c r="H308" s="278" t="s">
        <v>159</v>
      </c>
      <c r="I308" s="279" t="s">
        <v>160</v>
      </c>
      <c r="J308" s="276" t="str">
        <f t="shared" si="82"/>
        <v/>
      </c>
    </row>
    <row r="309" spans="1:10" ht="14.4" customHeight="1" x14ac:dyDescent="0.3">
      <c r="B309" s="328"/>
      <c r="C309" s="329"/>
      <c r="D309" s="327" t="str">
        <f>D296</f>
        <v>Select…</v>
      </c>
      <c r="E309" s="327" t="str">
        <f>E296</f>
        <v>Select…</v>
      </c>
      <c r="F309" s="327" t="str">
        <f>F296</f>
        <v>Select…</v>
      </c>
      <c r="G309" s="327" t="str">
        <f>G296</f>
        <v>Select…</v>
      </c>
      <c r="H309" s="327" t="str">
        <f>H296</f>
        <v>Select…</v>
      </c>
      <c r="I309" s="330"/>
      <c r="J309" s="276" t="str">
        <f t="shared" si="82"/>
        <v/>
      </c>
    </row>
    <row r="310" spans="1:10" ht="15" customHeight="1" x14ac:dyDescent="0.3">
      <c r="B310" s="284" t="str">
        <f t="shared" ref="B310:B316" si="95">B297</f>
        <v>Labour costs</v>
      </c>
      <c r="C310" s="347"/>
      <c r="D310" s="347"/>
      <c r="E310" s="347"/>
      <c r="F310" s="347"/>
      <c r="G310" s="347"/>
      <c r="H310" s="348"/>
      <c r="I310" s="359">
        <f t="shared" ref="I310:I316" si="96">IFERROR(ROUND(C310-SUM(D310:H310),0),"")</f>
        <v>0</v>
      </c>
      <c r="J310" s="276" t="str">
        <f t="shared" si="82"/>
        <v/>
      </c>
    </row>
    <row r="311" spans="1:10" ht="15" customHeight="1" x14ac:dyDescent="0.3">
      <c r="B311" s="284" t="str">
        <f t="shared" si="95"/>
        <v>Overheads</v>
      </c>
      <c r="C311" s="347"/>
      <c r="D311" s="347"/>
      <c r="E311" s="347"/>
      <c r="F311" s="347"/>
      <c r="G311" s="347"/>
      <c r="H311" s="348"/>
      <c r="I311" s="359">
        <f t="shared" si="96"/>
        <v>0</v>
      </c>
      <c r="J311" s="276" t="str">
        <f t="shared" si="82"/>
        <v/>
      </c>
    </row>
    <row r="312" spans="1:10" ht="15" customHeight="1" x14ac:dyDescent="0.3">
      <c r="B312" s="284" t="str">
        <f t="shared" si="95"/>
        <v>Materials</v>
      </c>
      <c r="C312" s="347"/>
      <c r="D312" s="347"/>
      <c r="E312" s="347"/>
      <c r="F312" s="347"/>
      <c r="G312" s="347"/>
      <c r="H312" s="348"/>
      <c r="I312" s="359">
        <f t="shared" si="96"/>
        <v>0</v>
      </c>
      <c r="J312" s="276" t="str">
        <f t="shared" si="82"/>
        <v/>
      </c>
    </row>
    <row r="313" spans="1:10" ht="15" customHeight="1" x14ac:dyDescent="0.3">
      <c r="B313" s="284" t="str">
        <f t="shared" si="95"/>
        <v>Capital usage</v>
      </c>
      <c r="C313" s="347"/>
      <c r="D313" s="347"/>
      <c r="E313" s="347"/>
      <c r="F313" s="347"/>
      <c r="G313" s="347"/>
      <c r="H313" s="348"/>
      <c r="I313" s="359">
        <f t="shared" si="96"/>
        <v>0</v>
      </c>
      <c r="J313" s="276" t="str">
        <f t="shared" si="82"/>
        <v/>
      </c>
    </row>
    <row r="314" spans="1:10" ht="15" customHeight="1" x14ac:dyDescent="0.3">
      <c r="B314" s="284" t="str">
        <f t="shared" si="95"/>
        <v>Sub contract costs</v>
      </c>
      <c r="C314" s="347"/>
      <c r="D314" s="347"/>
      <c r="E314" s="347"/>
      <c r="F314" s="347"/>
      <c r="G314" s="347"/>
      <c r="H314" s="348"/>
      <c r="I314" s="359">
        <f t="shared" si="96"/>
        <v>0</v>
      </c>
      <c r="J314" s="276" t="str">
        <f t="shared" si="82"/>
        <v/>
      </c>
    </row>
    <row r="315" spans="1:10" ht="15" customHeight="1" x14ac:dyDescent="0.3">
      <c r="B315" s="284" t="str">
        <f t="shared" si="95"/>
        <v>Travel &amp; subsistence</v>
      </c>
      <c r="C315" s="347"/>
      <c r="D315" s="347"/>
      <c r="E315" s="347"/>
      <c r="F315" s="347"/>
      <c r="G315" s="347"/>
      <c r="H315" s="348"/>
      <c r="I315" s="359">
        <f t="shared" si="96"/>
        <v>0</v>
      </c>
      <c r="J315" s="276" t="str">
        <f t="shared" si="82"/>
        <v/>
      </c>
    </row>
    <row r="316" spans="1:10" ht="15" customHeight="1" thickBot="1" x14ac:dyDescent="0.35">
      <c r="B316" s="285" t="str">
        <f t="shared" si="95"/>
        <v>Other costs</v>
      </c>
      <c r="C316" s="349"/>
      <c r="D316" s="349"/>
      <c r="E316" s="349"/>
      <c r="F316" s="349"/>
      <c r="G316" s="349"/>
      <c r="H316" s="350"/>
      <c r="I316" s="359">
        <f t="shared" si="96"/>
        <v>0</v>
      </c>
      <c r="J316" s="276" t="str">
        <f t="shared" si="82"/>
        <v/>
      </c>
    </row>
    <row r="317" spans="1:10" ht="15" customHeight="1" thickBot="1" x14ac:dyDescent="0.35">
      <c r="B317" s="286" t="s">
        <v>33</v>
      </c>
      <c r="C317" s="326">
        <f t="shared" ref="C317:H317" si="97">SUM(C310:C316)</f>
        <v>0</v>
      </c>
      <c r="D317" s="363">
        <f t="shared" si="97"/>
        <v>0</v>
      </c>
      <c r="E317" s="363">
        <f t="shared" si="97"/>
        <v>0</v>
      </c>
      <c r="F317" s="363">
        <f t="shared" si="97"/>
        <v>0</v>
      </c>
      <c r="G317" s="363">
        <f t="shared" si="97"/>
        <v>0</v>
      </c>
      <c r="H317" s="364">
        <f t="shared" si="97"/>
        <v>0</v>
      </c>
      <c r="I317" s="362">
        <f t="shared" ref="I317" si="98">SUM(I310:I316)</f>
        <v>0</v>
      </c>
      <c r="J317" s="276" t="str">
        <f t="shared" si="82"/>
        <v/>
      </c>
    </row>
    <row r="318" spans="1:10" ht="15" customHeight="1" thickBot="1" x14ac:dyDescent="0.35">
      <c r="B318" s="345"/>
      <c r="C318" s="228"/>
      <c r="D318" s="228"/>
      <c r="E318" s="228"/>
      <c r="F318" s="228"/>
      <c r="G318" s="228"/>
      <c r="H318" s="228"/>
      <c r="I318" s="346"/>
      <c r="J318" s="276" t="str">
        <f t="shared" si="82"/>
        <v/>
      </c>
    </row>
    <row r="319" spans="1:10" ht="15" thickBot="1" x14ac:dyDescent="0.35">
      <c r="A319" s="331">
        <f>A306+1</f>
        <v>25</v>
      </c>
      <c r="B319" s="335" t="str">
        <f>"ENTER COLLABORATOR "&amp;A319&amp;" NAME"</f>
        <v>ENTER COLLABORATOR 25 NAME</v>
      </c>
      <c r="C319" s="336"/>
      <c r="D319" s="336"/>
      <c r="E319" s="336"/>
      <c r="F319" s="336"/>
      <c r="G319" s="336"/>
      <c r="H319" s="336"/>
      <c r="I319" s="337"/>
      <c r="J319" s="276" t="str">
        <f t="shared" si="82"/>
        <v/>
      </c>
    </row>
    <row r="320" spans="1:10" ht="15" customHeight="1" thickBot="1" x14ac:dyDescent="0.35">
      <c r="B320" s="338" t="s">
        <v>151</v>
      </c>
      <c r="C320" s="339"/>
      <c r="D320" s="339"/>
      <c r="E320" s="339"/>
      <c r="F320" s="339"/>
      <c r="G320" s="339"/>
      <c r="H320" s="339"/>
      <c r="I320" s="340"/>
      <c r="J320" s="276" t="str">
        <f t="shared" si="82"/>
        <v/>
      </c>
    </row>
    <row r="321" spans="1:10" ht="14.4" customHeight="1" x14ac:dyDescent="0.3">
      <c r="B321" s="283"/>
      <c r="C321" s="282" t="s">
        <v>201</v>
      </c>
      <c r="D321" s="259" t="s">
        <v>155</v>
      </c>
      <c r="E321" s="259" t="s">
        <v>156</v>
      </c>
      <c r="F321" s="259" t="s">
        <v>157</v>
      </c>
      <c r="G321" s="259" t="s">
        <v>158</v>
      </c>
      <c r="H321" s="278" t="s">
        <v>159</v>
      </c>
      <c r="I321" s="279" t="s">
        <v>160</v>
      </c>
      <c r="J321" s="276" t="str">
        <f t="shared" si="82"/>
        <v/>
      </c>
    </row>
    <row r="322" spans="1:10" ht="14.4" customHeight="1" x14ac:dyDescent="0.3">
      <c r="B322" s="328"/>
      <c r="C322" s="329"/>
      <c r="D322" s="327" t="str">
        <f>D309</f>
        <v>Select…</v>
      </c>
      <c r="E322" s="327" t="str">
        <f>E309</f>
        <v>Select…</v>
      </c>
      <c r="F322" s="327" t="str">
        <f>F309</f>
        <v>Select…</v>
      </c>
      <c r="G322" s="327" t="str">
        <f>G309</f>
        <v>Select…</v>
      </c>
      <c r="H322" s="327" t="str">
        <f>H309</f>
        <v>Select…</v>
      </c>
      <c r="I322" s="330"/>
      <c r="J322" s="276" t="str">
        <f t="shared" si="82"/>
        <v/>
      </c>
    </row>
    <row r="323" spans="1:10" ht="15" customHeight="1" x14ac:dyDescent="0.3">
      <c r="B323" s="284" t="str">
        <f t="shared" ref="B323:B329" si="99">B310</f>
        <v>Labour costs</v>
      </c>
      <c r="C323" s="347"/>
      <c r="D323" s="347"/>
      <c r="E323" s="347"/>
      <c r="F323" s="347"/>
      <c r="G323" s="347"/>
      <c r="H323" s="348"/>
      <c r="I323" s="359">
        <f t="shared" ref="I323:I329" si="100">IFERROR(ROUND(C323-SUM(D323:H323),0),"")</f>
        <v>0</v>
      </c>
      <c r="J323" s="276" t="str">
        <f t="shared" si="82"/>
        <v/>
      </c>
    </row>
    <row r="324" spans="1:10" ht="15" customHeight="1" x14ac:dyDescent="0.3">
      <c r="B324" s="284" t="str">
        <f t="shared" si="99"/>
        <v>Overheads</v>
      </c>
      <c r="C324" s="347"/>
      <c r="D324" s="347"/>
      <c r="E324" s="347"/>
      <c r="F324" s="347"/>
      <c r="G324" s="347"/>
      <c r="H324" s="348"/>
      <c r="I324" s="359">
        <f t="shared" si="100"/>
        <v>0</v>
      </c>
      <c r="J324" s="276" t="str">
        <f t="shared" si="82"/>
        <v/>
      </c>
    </row>
    <row r="325" spans="1:10" ht="15" customHeight="1" x14ac:dyDescent="0.3">
      <c r="B325" s="284" t="str">
        <f t="shared" si="99"/>
        <v>Materials</v>
      </c>
      <c r="C325" s="347"/>
      <c r="D325" s="347"/>
      <c r="E325" s="347"/>
      <c r="F325" s="347"/>
      <c r="G325" s="347"/>
      <c r="H325" s="348"/>
      <c r="I325" s="359">
        <f t="shared" si="100"/>
        <v>0</v>
      </c>
      <c r="J325" s="276" t="str">
        <f t="shared" si="82"/>
        <v/>
      </c>
    </row>
    <row r="326" spans="1:10" ht="15" customHeight="1" x14ac:dyDescent="0.3">
      <c r="B326" s="284" t="str">
        <f t="shared" si="99"/>
        <v>Capital usage</v>
      </c>
      <c r="C326" s="347"/>
      <c r="D326" s="347"/>
      <c r="E326" s="347"/>
      <c r="F326" s="347"/>
      <c r="G326" s="347"/>
      <c r="H326" s="348"/>
      <c r="I326" s="359">
        <f t="shared" si="100"/>
        <v>0</v>
      </c>
      <c r="J326" s="276" t="str">
        <f t="shared" si="82"/>
        <v/>
      </c>
    </row>
    <row r="327" spans="1:10" ht="15" customHeight="1" x14ac:dyDescent="0.3">
      <c r="B327" s="284" t="str">
        <f t="shared" si="99"/>
        <v>Sub contract costs</v>
      </c>
      <c r="C327" s="347"/>
      <c r="D327" s="347"/>
      <c r="E327" s="347"/>
      <c r="F327" s="347"/>
      <c r="G327" s="347"/>
      <c r="H327" s="348"/>
      <c r="I327" s="359">
        <f t="shared" si="100"/>
        <v>0</v>
      </c>
      <c r="J327" s="276" t="str">
        <f t="shared" si="82"/>
        <v/>
      </c>
    </row>
    <row r="328" spans="1:10" ht="15" customHeight="1" x14ac:dyDescent="0.3">
      <c r="B328" s="284" t="str">
        <f t="shared" si="99"/>
        <v>Travel &amp; subsistence</v>
      </c>
      <c r="C328" s="347"/>
      <c r="D328" s="347"/>
      <c r="E328" s="347"/>
      <c r="F328" s="347"/>
      <c r="G328" s="347"/>
      <c r="H328" s="348"/>
      <c r="I328" s="359">
        <f t="shared" si="100"/>
        <v>0</v>
      </c>
      <c r="J328" s="276" t="str">
        <f t="shared" si="82"/>
        <v/>
      </c>
    </row>
    <row r="329" spans="1:10" ht="15" customHeight="1" thickBot="1" x14ac:dyDescent="0.35">
      <c r="B329" s="285" t="str">
        <f t="shared" si="99"/>
        <v>Other costs</v>
      </c>
      <c r="C329" s="349"/>
      <c r="D329" s="349"/>
      <c r="E329" s="349"/>
      <c r="F329" s="349"/>
      <c r="G329" s="349"/>
      <c r="H329" s="350"/>
      <c r="I329" s="359">
        <f t="shared" si="100"/>
        <v>0</v>
      </c>
      <c r="J329" s="276" t="str">
        <f t="shared" si="82"/>
        <v/>
      </c>
    </row>
    <row r="330" spans="1:10" ht="15" customHeight="1" thickBot="1" x14ac:dyDescent="0.35">
      <c r="B330" s="286" t="s">
        <v>33</v>
      </c>
      <c r="C330" s="326">
        <f t="shared" ref="C330:H330" si="101">SUM(C323:C329)</f>
        <v>0</v>
      </c>
      <c r="D330" s="363">
        <f t="shared" si="101"/>
        <v>0</v>
      </c>
      <c r="E330" s="363">
        <f t="shared" si="101"/>
        <v>0</v>
      </c>
      <c r="F330" s="363">
        <f t="shared" si="101"/>
        <v>0</v>
      </c>
      <c r="G330" s="363">
        <f t="shared" si="101"/>
        <v>0</v>
      </c>
      <c r="H330" s="364">
        <f t="shared" si="101"/>
        <v>0</v>
      </c>
      <c r="I330" s="362">
        <f t="shared" ref="I330" si="102">SUM(I323:I329)</f>
        <v>0</v>
      </c>
      <c r="J330" s="276" t="str">
        <f t="shared" si="82"/>
        <v/>
      </c>
    </row>
    <row r="331" spans="1:10" ht="15" customHeight="1" thickBot="1" x14ac:dyDescent="0.35">
      <c r="B331" s="345"/>
      <c r="C331" s="228"/>
      <c r="D331" s="228"/>
      <c r="E331" s="228"/>
      <c r="F331" s="228"/>
      <c r="G331" s="228"/>
      <c r="H331" s="228"/>
      <c r="I331" s="346"/>
      <c r="J331" s="276" t="str">
        <f t="shared" si="82"/>
        <v/>
      </c>
    </row>
    <row r="332" spans="1:10" ht="15" thickBot="1" x14ac:dyDescent="0.35">
      <c r="A332" s="331">
        <f>A319+1</f>
        <v>26</v>
      </c>
      <c r="B332" s="335" t="str">
        <f>"ENTER COLLABORATOR "&amp;A332&amp;" NAME"</f>
        <v>ENTER COLLABORATOR 26 NAME</v>
      </c>
      <c r="C332" s="336"/>
      <c r="D332" s="336"/>
      <c r="E332" s="336"/>
      <c r="F332" s="336"/>
      <c r="G332" s="336"/>
      <c r="H332" s="336"/>
      <c r="I332" s="337"/>
      <c r="J332" s="276" t="str">
        <f t="shared" ref="J332:J395" si="103">IFERROR(IF(ROUND(I332,0)=0,"",1),"")</f>
        <v/>
      </c>
    </row>
    <row r="333" spans="1:10" ht="15" customHeight="1" thickBot="1" x14ac:dyDescent="0.35">
      <c r="B333" s="338" t="s">
        <v>151</v>
      </c>
      <c r="C333" s="339"/>
      <c r="D333" s="339"/>
      <c r="E333" s="339"/>
      <c r="F333" s="339"/>
      <c r="G333" s="339"/>
      <c r="H333" s="339"/>
      <c r="I333" s="340"/>
      <c r="J333" s="276" t="str">
        <f t="shared" si="103"/>
        <v/>
      </c>
    </row>
    <row r="334" spans="1:10" ht="14.4" customHeight="1" x14ac:dyDescent="0.3">
      <c r="B334" s="283"/>
      <c r="C334" s="282" t="s">
        <v>201</v>
      </c>
      <c r="D334" s="259" t="s">
        <v>155</v>
      </c>
      <c r="E334" s="259" t="s">
        <v>156</v>
      </c>
      <c r="F334" s="259" t="s">
        <v>157</v>
      </c>
      <c r="G334" s="259" t="s">
        <v>158</v>
      </c>
      <c r="H334" s="278" t="s">
        <v>159</v>
      </c>
      <c r="I334" s="279" t="s">
        <v>160</v>
      </c>
      <c r="J334" s="276" t="str">
        <f t="shared" si="103"/>
        <v/>
      </c>
    </row>
    <row r="335" spans="1:10" ht="14.4" customHeight="1" x14ac:dyDescent="0.3">
      <c r="B335" s="328"/>
      <c r="C335" s="329"/>
      <c r="D335" s="327" t="str">
        <f>D322</f>
        <v>Select…</v>
      </c>
      <c r="E335" s="327" t="str">
        <f>E322</f>
        <v>Select…</v>
      </c>
      <c r="F335" s="327" t="str">
        <f>F322</f>
        <v>Select…</v>
      </c>
      <c r="G335" s="327" t="str">
        <f>G322</f>
        <v>Select…</v>
      </c>
      <c r="H335" s="327" t="str">
        <f>H322</f>
        <v>Select…</v>
      </c>
      <c r="I335" s="330"/>
      <c r="J335" s="276" t="str">
        <f t="shared" si="103"/>
        <v/>
      </c>
    </row>
    <row r="336" spans="1:10" ht="15" customHeight="1" x14ac:dyDescent="0.3">
      <c r="B336" s="284" t="str">
        <f t="shared" ref="B336:B342" si="104">B323</f>
        <v>Labour costs</v>
      </c>
      <c r="C336" s="347"/>
      <c r="D336" s="347"/>
      <c r="E336" s="347"/>
      <c r="F336" s="347"/>
      <c r="G336" s="347"/>
      <c r="H336" s="348"/>
      <c r="I336" s="359">
        <f t="shared" ref="I336:I342" si="105">IFERROR(ROUND(C336-SUM(D336:H336),0),"")</f>
        <v>0</v>
      </c>
      <c r="J336" s="276" t="str">
        <f t="shared" si="103"/>
        <v/>
      </c>
    </row>
    <row r="337" spans="1:10" ht="15" customHeight="1" x14ac:dyDescent="0.3">
      <c r="B337" s="284" t="str">
        <f t="shared" si="104"/>
        <v>Overheads</v>
      </c>
      <c r="C337" s="347"/>
      <c r="D337" s="347"/>
      <c r="E337" s="347"/>
      <c r="F337" s="347"/>
      <c r="G337" s="347"/>
      <c r="H337" s="348"/>
      <c r="I337" s="359">
        <f t="shared" si="105"/>
        <v>0</v>
      </c>
      <c r="J337" s="276" t="str">
        <f t="shared" si="103"/>
        <v/>
      </c>
    </row>
    <row r="338" spans="1:10" ht="15" customHeight="1" x14ac:dyDescent="0.3">
      <c r="B338" s="284" t="str">
        <f t="shared" si="104"/>
        <v>Materials</v>
      </c>
      <c r="C338" s="347"/>
      <c r="D338" s="347"/>
      <c r="E338" s="347"/>
      <c r="F338" s="347"/>
      <c r="G338" s="347"/>
      <c r="H338" s="348"/>
      <c r="I338" s="359">
        <f t="shared" si="105"/>
        <v>0</v>
      </c>
      <c r="J338" s="276" t="str">
        <f t="shared" si="103"/>
        <v/>
      </c>
    </row>
    <row r="339" spans="1:10" ht="15" customHeight="1" x14ac:dyDescent="0.3">
      <c r="B339" s="284" t="str">
        <f t="shared" si="104"/>
        <v>Capital usage</v>
      </c>
      <c r="C339" s="347"/>
      <c r="D339" s="347"/>
      <c r="E339" s="347"/>
      <c r="F339" s="347"/>
      <c r="G339" s="347"/>
      <c r="H339" s="348"/>
      <c r="I339" s="359">
        <f t="shared" si="105"/>
        <v>0</v>
      </c>
      <c r="J339" s="276" t="str">
        <f t="shared" si="103"/>
        <v/>
      </c>
    </row>
    <row r="340" spans="1:10" ht="15" customHeight="1" x14ac:dyDescent="0.3">
      <c r="B340" s="284" t="str">
        <f t="shared" si="104"/>
        <v>Sub contract costs</v>
      </c>
      <c r="C340" s="347"/>
      <c r="D340" s="347"/>
      <c r="E340" s="347"/>
      <c r="F340" s="347"/>
      <c r="G340" s="347"/>
      <c r="H340" s="348"/>
      <c r="I340" s="359">
        <f t="shared" si="105"/>
        <v>0</v>
      </c>
      <c r="J340" s="276" t="str">
        <f t="shared" si="103"/>
        <v/>
      </c>
    </row>
    <row r="341" spans="1:10" ht="15" customHeight="1" x14ac:dyDescent="0.3">
      <c r="B341" s="284" t="str">
        <f t="shared" si="104"/>
        <v>Travel &amp; subsistence</v>
      </c>
      <c r="C341" s="347"/>
      <c r="D341" s="347"/>
      <c r="E341" s="347"/>
      <c r="F341" s="347"/>
      <c r="G341" s="347"/>
      <c r="H341" s="348"/>
      <c r="I341" s="359">
        <f t="shared" si="105"/>
        <v>0</v>
      </c>
      <c r="J341" s="276" t="str">
        <f t="shared" si="103"/>
        <v/>
      </c>
    </row>
    <row r="342" spans="1:10" ht="15" customHeight="1" thickBot="1" x14ac:dyDescent="0.35">
      <c r="B342" s="285" t="str">
        <f t="shared" si="104"/>
        <v>Other costs</v>
      </c>
      <c r="C342" s="349"/>
      <c r="D342" s="349"/>
      <c r="E342" s="349"/>
      <c r="F342" s="349"/>
      <c r="G342" s="349"/>
      <c r="H342" s="350"/>
      <c r="I342" s="359">
        <f t="shared" si="105"/>
        <v>0</v>
      </c>
      <c r="J342" s="276" t="str">
        <f t="shared" si="103"/>
        <v/>
      </c>
    </row>
    <row r="343" spans="1:10" ht="15" customHeight="1" thickBot="1" x14ac:dyDescent="0.35">
      <c r="B343" s="286" t="s">
        <v>33</v>
      </c>
      <c r="C343" s="326">
        <f t="shared" ref="C343:H343" si="106">SUM(C336:C342)</f>
        <v>0</v>
      </c>
      <c r="D343" s="363">
        <f t="shared" si="106"/>
        <v>0</v>
      </c>
      <c r="E343" s="363">
        <f t="shared" si="106"/>
        <v>0</v>
      </c>
      <c r="F343" s="363">
        <f t="shared" si="106"/>
        <v>0</v>
      </c>
      <c r="G343" s="363">
        <f t="shared" si="106"/>
        <v>0</v>
      </c>
      <c r="H343" s="364">
        <f t="shared" si="106"/>
        <v>0</v>
      </c>
      <c r="I343" s="362">
        <f t="shared" ref="I343" si="107">SUM(I336:I342)</f>
        <v>0</v>
      </c>
      <c r="J343" s="276" t="str">
        <f t="shared" si="103"/>
        <v/>
      </c>
    </row>
    <row r="344" spans="1:10" ht="15" customHeight="1" thickBot="1" x14ac:dyDescent="0.35">
      <c r="B344" s="345"/>
      <c r="C344" s="228"/>
      <c r="D344" s="228"/>
      <c r="E344" s="228"/>
      <c r="F344" s="228"/>
      <c r="G344" s="228"/>
      <c r="H344" s="228"/>
      <c r="I344" s="346"/>
      <c r="J344" s="276" t="str">
        <f t="shared" si="103"/>
        <v/>
      </c>
    </row>
    <row r="345" spans="1:10" ht="15" thickBot="1" x14ac:dyDescent="0.35">
      <c r="A345" s="331">
        <f>A332+1</f>
        <v>27</v>
      </c>
      <c r="B345" s="335" t="str">
        <f>"ENTER COLLABORATOR "&amp;A345&amp;" NAME"</f>
        <v>ENTER COLLABORATOR 27 NAME</v>
      </c>
      <c r="C345" s="336"/>
      <c r="D345" s="336"/>
      <c r="E345" s="336"/>
      <c r="F345" s="336"/>
      <c r="G345" s="336"/>
      <c r="H345" s="336"/>
      <c r="I345" s="337"/>
      <c r="J345" s="276" t="str">
        <f t="shared" si="103"/>
        <v/>
      </c>
    </row>
    <row r="346" spans="1:10" ht="15" customHeight="1" thickBot="1" x14ac:dyDescent="0.35">
      <c r="B346" s="338" t="s">
        <v>151</v>
      </c>
      <c r="C346" s="339"/>
      <c r="D346" s="339"/>
      <c r="E346" s="339"/>
      <c r="F346" s="339"/>
      <c r="G346" s="339"/>
      <c r="H346" s="339"/>
      <c r="I346" s="340"/>
      <c r="J346" s="276" t="str">
        <f t="shared" si="103"/>
        <v/>
      </c>
    </row>
    <row r="347" spans="1:10" ht="14.4" customHeight="1" x14ac:dyDescent="0.3">
      <c r="B347" s="283"/>
      <c r="C347" s="282" t="s">
        <v>201</v>
      </c>
      <c r="D347" s="259" t="s">
        <v>155</v>
      </c>
      <c r="E347" s="259" t="s">
        <v>156</v>
      </c>
      <c r="F347" s="259" t="s">
        <v>157</v>
      </c>
      <c r="G347" s="259" t="s">
        <v>158</v>
      </c>
      <c r="H347" s="278" t="s">
        <v>159</v>
      </c>
      <c r="I347" s="279" t="s">
        <v>160</v>
      </c>
      <c r="J347" s="276" t="str">
        <f t="shared" si="103"/>
        <v/>
      </c>
    </row>
    <row r="348" spans="1:10" ht="14.4" customHeight="1" x14ac:dyDescent="0.3">
      <c r="B348" s="328"/>
      <c r="C348" s="329"/>
      <c r="D348" s="327" t="str">
        <f>D335</f>
        <v>Select…</v>
      </c>
      <c r="E348" s="327" t="str">
        <f>E335</f>
        <v>Select…</v>
      </c>
      <c r="F348" s="327" t="str">
        <f>F335</f>
        <v>Select…</v>
      </c>
      <c r="G348" s="327" t="str">
        <f>G335</f>
        <v>Select…</v>
      </c>
      <c r="H348" s="327" t="str">
        <f>H335</f>
        <v>Select…</v>
      </c>
      <c r="I348" s="330"/>
      <c r="J348" s="276" t="str">
        <f t="shared" si="103"/>
        <v/>
      </c>
    </row>
    <row r="349" spans="1:10" ht="15" customHeight="1" x14ac:dyDescent="0.3">
      <c r="B349" s="284" t="str">
        <f t="shared" ref="B349:B355" si="108">B336</f>
        <v>Labour costs</v>
      </c>
      <c r="C349" s="347"/>
      <c r="D349" s="347"/>
      <c r="E349" s="347"/>
      <c r="F349" s="347"/>
      <c r="G349" s="347"/>
      <c r="H349" s="348"/>
      <c r="I349" s="359">
        <f t="shared" ref="I349:I355" si="109">IFERROR(ROUND(C349-SUM(D349:H349),0),"")</f>
        <v>0</v>
      </c>
      <c r="J349" s="276" t="str">
        <f t="shared" si="103"/>
        <v/>
      </c>
    </row>
    <row r="350" spans="1:10" ht="15" customHeight="1" x14ac:dyDescent="0.3">
      <c r="B350" s="284" t="str">
        <f t="shared" si="108"/>
        <v>Overheads</v>
      </c>
      <c r="C350" s="347"/>
      <c r="D350" s="347"/>
      <c r="E350" s="347"/>
      <c r="F350" s="347"/>
      <c r="G350" s="347"/>
      <c r="H350" s="348"/>
      <c r="I350" s="359">
        <f t="shared" si="109"/>
        <v>0</v>
      </c>
      <c r="J350" s="276" t="str">
        <f t="shared" si="103"/>
        <v/>
      </c>
    </row>
    <row r="351" spans="1:10" ht="15" customHeight="1" x14ac:dyDescent="0.3">
      <c r="B351" s="284" t="str">
        <f t="shared" si="108"/>
        <v>Materials</v>
      </c>
      <c r="C351" s="347"/>
      <c r="D351" s="347"/>
      <c r="E351" s="347"/>
      <c r="F351" s="347"/>
      <c r="G351" s="347"/>
      <c r="H351" s="348"/>
      <c r="I351" s="359">
        <f t="shared" si="109"/>
        <v>0</v>
      </c>
      <c r="J351" s="276" t="str">
        <f t="shared" si="103"/>
        <v/>
      </c>
    </row>
    <row r="352" spans="1:10" ht="15" customHeight="1" x14ac:dyDescent="0.3">
      <c r="B352" s="284" t="str">
        <f t="shared" si="108"/>
        <v>Capital usage</v>
      </c>
      <c r="C352" s="347"/>
      <c r="D352" s="347"/>
      <c r="E352" s="347"/>
      <c r="F352" s="347"/>
      <c r="G352" s="347"/>
      <c r="H352" s="348"/>
      <c r="I352" s="359">
        <f t="shared" si="109"/>
        <v>0</v>
      </c>
      <c r="J352" s="276" t="str">
        <f t="shared" si="103"/>
        <v/>
      </c>
    </row>
    <row r="353" spans="1:10" ht="15" customHeight="1" x14ac:dyDescent="0.3">
      <c r="B353" s="284" t="str">
        <f t="shared" si="108"/>
        <v>Sub contract costs</v>
      </c>
      <c r="C353" s="347"/>
      <c r="D353" s="347"/>
      <c r="E353" s="347"/>
      <c r="F353" s="347"/>
      <c r="G353" s="347"/>
      <c r="H353" s="348"/>
      <c r="I353" s="359">
        <f t="shared" si="109"/>
        <v>0</v>
      </c>
      <c r="J353" s="276" t="str">
        <f t="shared" si="103"/>
        <v/>
      </c>
    </row>
    <row r="354" spans="1:10" ht="15" customHeight="1" x14ac:dyDescent="0.3">
      <c r="B354" s="284" t="str">
        <f t="shared" si="108"/>
        <v>Travel &amp; subsistence</v>
      </c>
      <c r="C354" s="347"/>
      <c r="D354" s="347"/>
      <c r="E354" s="347"/>
      <c r="F354" s="347"/>
      <c r="G354" s="347"/>
      <c r="H354" s="348"/>
      <c r="I354" s="359">
        <f t="shared" si="109"/>
        <v>0</v>
      </c>
      <c r="J354" s="276" t="str">
        <f t="shared" si="103"/>
        <v/>
      </c>
    </row>
    <row r="355" spans="1:10" ht="15" customHeight="1" thickBot="1" x14ac:dyDescent="0.35">
      <c r="B355" s="285" t="str">
        <f t="shared" si="108"/>
        <v>Other costs</v>
      </c>
      <c r="C355" s="349"/>
      <c r="D355" s="349"/>
      <c r="E355" s="349"/>
      <c r="F355" s="349"/>
      <c r="G355" s="349"/>
      <c r="H355" s="350"/>
      <c r="I355" s="359">
        <f t="shared" si="109"/>
        <v>0</v>
      </c>
      <c r="J355" s="276" t="str">
        <f t="shared" si="103"/>
        <v/>
      </c>
    </row>
    <row r="356" spans="1:10" ht="15" customHeight="1" thickBot="1" x14ac:dyDescent="0.35">
      <c r="B356" s="286" t="s">
        <v>33</v>
      </c>
      <c r="C356" s="326">
        <f t="shared" ref="C356:H356" si="110">SUM(C349:C355)</f>
        <v>0</v>
      </c>
      <c r="D356" s="363">
        <f t="shared" si="110"/>
        <v>0</v>
      </c>
      <c r="E356" s="363">
        <f t="shared" si="110"/>
        <v>0</v>
      </c>
      <c r="F356" s="363">
        <f t="shared" si="110"/>
        <v>0</v>
      </c>
      <c r="G356" s="363">
        <f t="shared" si="110"/>
        <v>0</v>
      </c>
      <c r="H356" s="364">
        <f t="shared" si="110"/>
        <v>0</v>
      </c>
      <c r="I356" s="362">
        <f t="shared" ref="I356" si="111">SUM(I349:I355)</f>
        <v>0</v>
      </c>
      <c r="J356" s="276" t="str">
        <f t="shared" si="103"/>
        <v/>
      </c>
    </row>
    <row r="357" spans="1:10" ht="15" customHeight="1" thickBot="1" x14ac:dyDescent="0.35">
      <c r="B357" s="345"/>
      <c r="C357" s="228"/>
      <c r="D357" s="228"/>
      <c r="E357" s="228"/>
      <c r="F357" s="228"/>
      <c r="G357" s="228"/>
      <c r="H357" s="228"/>
      <c r="I357" s="346"/>
      <c r="J357" s="276" t="str">
        <f t="shared" si="103"/>
        <v/>
      </c>
    </row>
    <row r="358" spans="1:10" ht="15" thickBot="1" x14ac:dyDescent="0.35">
      <c r="A358" s="331">
        <f>A345+1</f>
        <v>28</v>
      </c>
      <c r="B358" s="335" t="str">
        <f>"ENTER COLLABORATOR "&amp;A358&amp;" NAME"</f>
        <v>ENTER COLLABORATOR 28 NAME</v>
      </c>
      <c r="C358" s="336"/>
      <c r="D358" s="336"/>
      <c r="E358" s="336"/>
      <c r="F358" s="336"/>
      <c r="G358" s="336"/>
      <c r="H358" s="336"/>
      <c r="I358" s="337"/>
      <c r="J358" s="276" t="str">
        <f t="shared" si="103"/>
        <v/>
      </c>
    </row>
    <row r="359" spans="1:10" ht="15" customHeight="1" thickBot="1" x14ac:dyDescent="0.35">
      <c r="B359" s="338" t="s">
        <v>151</v>
      </c>
      <c r="C359" s="339"/>
      <c r="D359" s="339"/>
      <c r="E359" s="339"/>
      <c r="F359" s="339"/>
      <c r="G359" s="339"/>
      <c r="H359" s="339"/>
      <c r="I359" s="340"/>
      <c r="J359" s="276" t="str">
        <f t="shared" si="103"/>
        <v/>
      </c>
    </row>
    <row r="360" spans="1:10" ht="14.4" customHeight="1" x14ac:dyDescent="0.3">
      <c r="B360" s="283"/>
      <c r="C360" s="282" t="s">
        <v>201</v>
      </c>
      <c r="D360" s="259" t="s">
        <v>155</v>
      </c>
      <c r="E360" s="259" t="s">
        <v>156</v>
      </c>
      <c r="F360" s="259" t="s">
        <v>157</v>
      </c>
      <c r="G360" s="259" t="s">
        <v>158</v>
      </c>
      <c r="H360" s="278" t="s">
        <v>159</v>
      </c>
      <c r="I360" s="279" t="s">
        <v>160</v>
      </c>
      <c r="J360" s="276" t="str">
        <f t="shared" si="103"/>
        <v/>
      </c>
    </row>
    <row r="361" spans="1:10" ht="14.4" customHeight="1" x14ac:dyDescent="0.3">
      <c r="B361" s="328"/>
      <c r="C361" s="329"/>
      <c r="D361" s="327" t="str">
        <f>D348</f>
        <v>Select…</v>
      </c>
      <c r="E361" s="327" t="str">
        <f>E348</f>
        <v>Select…</v>
      </c>
      <c r="F361" s="327" t="str">
        <f>F348</f>
        <v>Select…</v>
      </c>
      <c r="G361" s="327" t="str">
        <f>G348</f>
        <v>Select…</v>
      </c>
      <c r="H361" s="327" t="str">
        <f>H348</f>
        <v>Select…</v>
      </c>
      <c r="I361" s="330"/>
      <c r="J361" s="276" t="str">
        <f t="shared" si="103"/>
        <v/>
      </c>
    </row>
    <row r="362" spans="1:10" ht="15" customHeight="1" x14ac:dyDescent="0.3">
      <c r="B362" s="284" t="str">
        <f t="shared" ref="B362:B368" si="112">B349</f>
        <v>Labour costs</v>
      </c>
      <c r="C362" s="347"/>
      <c r="D362" s="347"/>
      <c r="E362" s="347"/>
      <c r="F362" s="347"/>
      <c r="G362" s="347"/>
      <c r="H362" s="348"/>
      <c r="I362" s="359">
        <f t="shared" ref="I362:I368" si="113">IFERROR(ROUND(C362-SUM(D362:H362),0),"")</f>
        <v>0</v>
      </c>
      <c r="J362" s="276" t="str">
        <f t="shared" si="103"/>
        <v/>
      </c>
    </row>
    <row r="363" spans="1:10" ht="15" customHeight="1" x14ac:dyDescent="0.3">
      <c r="B363" s="284" t="str">
        <f t="shared" si="112"/>
        <v>Overheads</v>
      </c>
      <c r="C363" s="347"/>
      <c r="D363" s="347"/>
      <c r="E363" s="347"/>
      <c r="F363" s="347"/>
      <c r="G363" s="347"/>
      <c r="H363" s="348"/>
      <c r="I363" s="359">
        <f t="shared" si="113"/>
        <v>0</v>
      </c>
      <c r="J363" s="276" t="str">
        <f t="shared" si="103"/>
        <v/>
      </c>
    </row>
    <row r="364" spans="1:10" ht="15" customHeight="1" x14ac:dyDescent="0.3">
      <c r="B364" s="284" t="str">
        <f t="shared" si="112"/>
        <v>Materials</v>
      </c>
      <c r="C364" s="347"/>
      <c r="D364" s="347"/>
      <c r="E364" s="347"/>
      <c r="F364" s="347"/>
      <c r="G364" s="347"/>
      <c r="H364" s="348"/>
      <c r="I364" s="359">
        <f t="shared" si="113"/>
        <v>0</v>
      </c>
      <c r="J364" s="276" t="str">
        <f t="shared" si="103"/>
        <v/>
      </c>
    </row>
    <row r="365" spans="1:10" ht="15" customHeight="1" x14ac:dyDescent="0.3">
      <c r="B365" s="284" t="str">
        <f t="shared" si="112"/>
        <v>Capital usage</v>
      </c>
      <c r="C365" s="347"/>
      <c r="D365" s="347"/>
      <c r="E365" s="347"/>
      <c r="F365" s="347"/>
      <c r="G365" s="347"/>
      <c r="H365" s="348"/>
      <c r="I365" s="359">
        <f t="shared" si="113"/>
        <v>0</v>
      </c>
      <c r="J365" s="276" t="str">
        <f t="shared" si="103"/>
        <v/>
      </c>
    </row>
    <row r="366" spans="1:10" ht="15" customHeight="1" x14ac:dyDescent="0.3">
      <c r="B366" s="284" t="str">
        <f t="shared" si="112"/>
        <v>Sub contract costs</v>
      </c>
      <c r="C366" s="347"/>
      <c r="D366" s="347"/>
      <c r="E366" s="347"/>
      <c r="F366" s="347"/>
      <c r="G366" s="347"/>
      <c r="H366" s="348"/>
      <c r="I366" s="359">
        <f t="shared" si="113"/>
        <v>0</v>
      </c>
      <c r="J366" s="276" t="str">
        <f t="shared" si="103"/>
        <v/>
      </c>
    </row>
    <row r="367" spans="1:10" ht="15" customHeight="1" x14ac:dyDescent="0.3">
      <c r="B367" s="284" t="str">
        <f t="shared" si="112"/>
        <v>Travel &amp; subsistence</v>
      </c>
      <c r="C367" s="347"/>
      <c r="D367" s="347"/>
      <c r="E367" s="347"/>
      <c r="F367" s="347"/>
      <c r="G367" s="347"/>
      <c r="H367" s="348"/>
      <c r="I367" s="359">
        <f t="shared" si="113"/>
        <v>0</v>
      </c>
      <c r="J367" s="276" t="str">
        <f t="shared" si="103"/>
        <v/>
      </c>
    </row>
    <row r="368" spans="1:10" ht="15" customHeight="1" thickBot="1" x14ac:dyDescent="0.35">
      <c r="B368" s="285" t="str">
        <f t="shared" si="112"/>
        <v>Other costs</v>
      </c>
      <c r="C368" s="349"/>
      <c r="D368" s="349"/>
      <c r="E368" s="349"/>
      <c r="F368" s="349"/>
      <c r="G368" s="349"/>
      <c r="H368" s="350"/>
      <c r="I368" s="359">
        <f t="shared" si="113"/>
        <v>0</v>
      </c>
      <c r="J368" s="276" t="str">
        <f t="shared" si="103"/>
        <v/>
      </c>
    </row>
    <row r="369" spans="1:10" ht="15" customHeight="1" thickBot="1" x14ac:dyDescent="0.35">
      <c r="B369" s="286" t="s">
        <v>33</v>
      </c>
      <c r="C369" s="326">
        <f t="shared" ref="C369:H369" si="114">SUM(C362:C368)</f>
        <v>0</v>
      </c>
      <c r="D369" s="363">
        <f t="shared" si="114"/>
        <v>0</v>
      </c>
      <c r="E369" s="363">
        <f t="shared" si="114"/>
        <v>0</v>
      </c>
      <c r="F369" s="363">
        <f t="shared" si="114"/>
        <v>0</v>
      </c>
      <c r="G369" s="363">
        <f t="shared" si="114"/>
        <v>0</v>
      </c>
      <c r="H369" s="364">
        <f t="shared" si="114"/>
        <v>0</v>
      </c>
      <c r="I369" s="362">
        <f t="shared" ref="I369" si="115">SUM(I362:I368)</f>
        <v>0</v>
      </c>
      <c r="J369" s="276" t="str">
        <f t="shared" si="103"/>
        <v/>
      </c>
    </row>
    <row r="370" spans="1:10" ht="15" customHeight="1" thickBot="1" x14ac:dyDescent="0.35">
      <c r="B370" s="345"/>
      <c r="C370" s="228"/>
      <c r="D370" s="228"/>
      <c r="E370" s="228"/>
      <c r="F370" s="228"/>
      <c r="G370" s="228"/>
      <c r="H370" s="228"/>
      <c r="I370" s="346"/>
      <c r="J370" s="276" t="str">
        <f t="shared" si="103"/>
        <v/>
      </c>
    </row>
    <row r="371" spans="1:10" ht="15" thickBot="1" x14ac:dyDescent="0.35">
      <c r="A371" s="331">
        <f>A358+1</f>
        <v>29</v>
      </c>
      <c r="B371" s="335" t="str">
        <f>"ENTER COLLABORATOR "&amp;A371&amp;" NAME"</f>
        <v>ENTER COLLABORATOR 29 NAME</v>
      </c>
      <c r="C371" s="336"/>
      <c r="D371" s="336"/>
      <c r="E371" s="336"/>
      <c r="F371" s="336"/>
      <c r="G371" s="336"/>
      <c r="H371" s="336"/>
      <c r="I371" s="337"/>
      <c r="J371" s="276" t="str">
        <f t="shared" si="103"/>
        <v/>
      </c>
    </row>
    <row r="372" spans="1:10" ht="15" customHeight="1" thickBot="1" x14ac:dyDescent="0.35">
      <c r="B372" s="338" t="s">
        <v>151</v>
      </c>
      <c r="C372" s="339"/>
      <c r="D372" s="339"/>
      <c r="E372" s="339"/>
      <c r="F372" s="339"/>
      <c r="G372" s="339"/>
      <c r="H372" s="339"/>
      <c r="I372" s="340"/>
      <c r="J372" s="276" t="str">
        <f t="shared" si="103"/>
        <v/>
      </c>
    </row>
    <row r="373" spans="1:10" ht="14.4" customHeight="1" x14ac:dyDescent="0.3">
      <c r="B373" s="283"/>
      <c r="C373" s="282" t="s">
        <v>201</v>
      </c>
      <c r="D373" s="259" t="s">
        <v>155</v>
      </c>
      <c r="E373" s="259" t="s">
        <v>156</v>
      </c>
      <c r="F373" s="259" t="s">
        <v>157</v>
      </c>
      <c r="G373" s="259" t="s">
        <v>158</v>
      </c>
      <c r="H373" s="278" t="s">
        <v>159</v>
      </c>
      <c r="I373" s="279" t="s">
        <v>160</v>
      </c>
      <c r="J373" s="276" t="str">
        <f t="shared" si="103"/>
        <v/>
      </c>
    </row>
    <row r="374" spans="1:10" ht="14.4" customHeight="1" x14ac:dyDescent="0.3">
      <c r="B374" s="328"/>
      <c r="C374" s="329"/>
      <c r="D374" s="327" t="str">
        <f>D361</f>
        <v>Select…</v>
      </c>
      <c r="E374" s="327" t="str">
        <f>E361</f>
        <v>Select…</v>
      </c>
      <c r="F374" s="327" t="str">
        <f>F361</f>
        <v>Select…</v>
      </c>
      <c r="G374" s="327" t="str">
        <f>G361</f>
        <v>Select…</v>
      </c>
      <c r="H374" s="327" t="str">
        <f>H361</f>
        <v>Select…</v>
      </c>
      <c r="I374" s="330"/>
      <c r="J374" s="276" t="str">
        <f t="shared" si="103"/>
        <v/>
      </c>
    </row>
    <row r="375" spans="1:10" ht="15" customHeight="1" x14ac:dyDescent="0.3">
      <c r="B375" s="284" t="str">
        <f t="shared" ref="B375:B381" si="116">B362</f>
        <v>Labour costs</v>
      </c>
      <c r="C375" s="347"/>
      <c r="D375" s="347"/>
      <c r="E375" s="347"/>
      <c r="F375" s="347"/>
      <c r="G375" s="347"/>
      <c r="H375" s="348"/>
      <c r="I375" s="359">
        <f t="shared" ref="I375:I381" si="117">IFERROR(ROUND(C375-SUM(D375:H375),0),"")</f>
        <v>0</v>
      </c>
      <c r="J375" s="276" t="str">
        <f t="shared" si="103"/>
        <v/>
      </c>
    </row>
    <row r="376" spans="1:10" ht="15" customHeight="1" x14ac:dyDescent="0.3">
      <c r="B376" s="284" t="str">
        <f t="shared" si="116"/>
        <v>Overheads</v>
      </c>
      <c r="C376" s="347"/>
      <c r="D376" s="347"/>
      <c r="E376" s="347"/>
      <c r="F376" s="347"/>
      <c r="G376" s="347"/>
      <c r="H376" s="348"/>
      <c r="I376" s="359">
        <f t="shared" si="117"/>
        <v>0</v>
      </c>
      <c r="J376" s="276" t="str">
        <f t="shared" si="103"/>
        <v/>
      </c>
    </row>
    <row r="377" spans="1:10" ht="15" customHeight="1" x14ac:dyDescent="0.3">
      <c r="B377" s="284" t="str">
        <f t="shared" si="116"/>
        <v>Materials</v>
      </c>
      <c r="C377" s="347"/>
      <c r="D377" s="347"/>
      <c r="E377" s="347"/>
      <c r="F377" s="347"/>
      <c r="G377" s="347"/>
      <c r="H377" s="348"/>
      <c r="I377" s="359">
        <f t="shared" si="117"/>
        <v>0</v>
      </c>
      <c r="J377" s="276" t="str">
        <f t="shared" si="103"/>
        <v/>
      </c>
    </row>
    <row r="378" spans="1:10" ht="15" customHeight="1" x14ac:dyDescent="0.3">
      <c r="B378" s="284" t="str">
        <f t="shared" si="116"/>
        <v>Capital usage</v>
      </c>
      <c r="C378" s="347"/>
      <c r="D378" s="347"/>
      <c r="E378" s="347"/>
      <c r="F378" s="347"/>
      <c r="G378" s="347"/>
      <c r="H378" s="348"/>
      <c r="I378" s="359">
        <f t="shared" si="117"/>
        <v>0</v>
      </c>
      <c r="J378" s="276" t="str">
        <f t="shared" si="103"/>
        <v/>
      </c>
    </row>
    <row r="379" spans="1:10" ht="15" customHeight="1" x14ac:dyDescent="0.3">
      <c r="B379" s="284" t="str">
        <f t="shared" si="116"/>
        <v>Sub contract costs</v>
      </c>
      <c r="C379" s="347"/>
      <c r="D379" s="347"/>
      <c r="E379" s="347"/>
      <c r="F379" s="347"/>
      <c r="G379" s="347"/>
      <c r="H379" s="348"/>
      <c r="I379" s="359">
        <f t="shared" si="117"/>
        <v>0</v>
      </c>
      <c r="J379" s="276" t="str">
        <f t="shared" si="103"/>
        <v/>
      </c>
    </row>
    <row r="380" spans="1:10" ht="15" customHeight="1" x14ac:dyDescent="0.3">
      <c r="B380" s="284" t="str">
        <f t="shared" si="116"/>
        <v>Travel &amp; subsistence</v>
      </c>
      <c r="C380" s="347"/>
      <c r="D380" s="347"/>
      <c r="E380" s="347"/>
      <c r="F380" s="347"/>
      <c r="G380" s="347"/>
      <c r="H380" s="348"/>
      <c r="I380" s="359">
        <f t="shared" si="117"/>
        <v>0</v>
      </c>
      <c r="J380" s="276" t="str">
        <f t="shared" si="103"/>
        <v/>
      </c>
    </row>
    <row r="381" spans="1:10" ht="15" customHeight="1" thickBot="1" x14ac:dyDescent="0.35">
      <c r="B381" s="285" t="str">
        <f t="shared" si="116"/>
        <v>Other costs</v>
      </c>
      <c r="C381" s="349"/>
      <c r="D381" s="349"/>
      <c r="E381" s="349"/>
      <c r="F381" s="349"/>
      <c r="G381" s="349"/>
      <c r="H381" s="350"/>
      <c r="I381" s="359">
        <f t="shared" si="117"/>
        <v>0</v>
      </c>
      <c r="J381" s="276" t="str">
        <f t="shared" si="103"/>
        <v/>
      </c>
    </row>
    <row r="382" spans="1:10" ht="15" customHeight="1" thickBot="1" x14ac:dyDescent="0.35">
      <c r="B382" s="286" t="s">
        <v>33</v>
      </c>
      <c r="C382" s="326">
        <f t="shared" ref="C382:H382" si="118">SUM(C375:C381)</f>
        <v>0</v>
      </c>
      <c r="D382" s="363">
        <f t="shared" si="118"/>
        <v>0</v>
      </c>
      <c r="E382" s="363">
        <f t="shared" si="118"/>
        <v>0</v>
      </c>
      <c r="F382" s="363">
        <f t="shared" si="118"/>
        <v>0</v>
      </c>
      <c r="G382" s="363">
        <f t="shared" si="118"/>
        <v>0</v>
      </c>
      <c r="H382" s="364">
        <f t="shared" si="118"/>
        <v>0</v>
      </c>
      <c r="I382" s="362">
        <f t="shared" ref="I382" si="119">SUM(I375:I381)</f>
        <v>0</v>
      </c>
      <c r="J382" s="276" t="str">
        <f t="shared" si="103"/>
        <v/>
      </c>
    </row>
    <row r="383" spans="1:10" ht="15" customHeight="1" thickBot="1" x14ac:dyDescent="0.35">
      <c r="B383" s="345"/>
      <c r="C383" s="228"/>
      <c r="D383" s="228"/>
      <c r="E383" s="228"/>
      <c r="F383" s="228"/>
      <c r="G383" s="228"/>
      <c r="H383" s="228"/>
      <c r="I383" s="346"/>
      <c r="J383" s="276" t="str">
        <f t="shared" si="103"/>
        <v/>
      </c>
    </row>
    <row r="384" spans="1:10" ht="15" thickBot="1" x14ac:dyDescent="0.35">
      <c r="A384" s="331">
        <f>A371+1</f>
        <v>30</v>
      </c>
      <c r="B384" s="335" t="str">
        <f>"ENTER COLLABORATOR "&amp;A384&amp;" NAME"</f>
        <v>ENTER COLLABORATOR 30 NAME</v>
      </c>
      <c r="C384" s="336"/>
      <c r="D384" s="336"/>
      <c r="E384" s="336"/>
      <c r="F384" s="336"/>
      <c r="G384" s="336"/>
      <c r="H384" s="336"/>
      <c r="I384" s="337"/>
      <c r="J384" s="276" t="str">
        <f t="shared" si="103"/>
        <v/>
      </c>
    </row>
    <row r="385" spans="1:10" ht="15" customHeight="1" thickBot="1" x14ac:dyDescent="0.35">
      <c r="B385" s="338" t="s">
        <v>151</v>
      </c>
      <c r="C385" s="339"/>
      <c r="D385" s="339"/>
      <c r="E385" s="339"/>
      <c r="F385" s="339"/>
      <c r="G385" s="339"/>
      <c r="H385" s="339"/>
      <c r="I385" s="340"/>
      <c r="J385" s="276" t="str">
        <f t="shared" si="103"/>
        <v/>
      </c>
    </row>
    <row r="386" spans="1:10" ht="14.4" customHeight="1" x14ac:dyDescent="0.3">
      <c r="B386" s="283"/>
      <c r="C386" s="282" t="s">
        <v>201</v>
      </c>
      <c r="D386" s="259" t="s">
        <v>155</v>
      </c>
      <c r="E386" s="259" t="s">
        <v>156</v>
      </c>
      <c r="F386" s="259" t="s">
        <v>157</v>
      </c>
      <c r="G386" s="259" t="s">
        <v>158</v>
      </c>
      <c r="H386" s="278" t="s">
        <v>159</v>
      </c>
      <c r="I386" s="279" t="s">
        <v>160</v>
      </c>
      <c r="J386" s="276" t="str">
        <f t="shared" si="103"/>
        <v/>
      </c>
    </row>
    <row r="387" spans="1:10" ht="14.4" customHeight="1" x14ac:dyDescent="0.3">
      <c r="B387" s="328"/>
      <c r="C387" s="329"/>
      <c r="D387" s="327" t="str">
        <f>D374</f>
        <v>Select…</v>
      </c>
      <c r="E387" s="327" t="str">
        <f>E374</f>
        <v>Select…</v>
      </c>
      <c r="F387" s="327" t="str">
        <f>F374</f>
        <v>Select…</v>
      </c>
      <c r="G387" s="327" t="str">
        <f>G374</f>
        <v>Select…</v>
      </c>
      <c r="H387" s="327" t="str">
        <f>H374</f>
        <v>Select…</v>
      </c>
      <c r="I387" s="330"/>
      <c r="J387" s="276" t="str">
        <f t="shared" si="103"/>
        <v/>
      </c>
    </row>
    <row r="388" spans="1:10" ht="15" customHeight="1" x14ac:dyDescent="0.3">
      <c r="B388" s="284" t="str">
        <f t="shared" ref="B388:B394" si="120">B375</f>
        <v>Labour costs</v>
      </c>
      <c r="C388" s="347"/>
      <c r="D388" s="347"/>
      <c r="E388" s="347"/>
      <c r="F388" s="347"/>
      <c r="G388" s="347"/>
      <c r="H388" s="348"/>
      <c r="I388" s="359">
        <f t="shared" ref="I388:I394" si="121">IFERROR(ROUND(C388-SUM(D388:H388),0),"")</f>
        <v>0</v>
      </c>
      <c r="J388" s="276" t="str">
        <f t="shared" si="103"/>
        <v/>
      </c>
    </row>
    <row r="389" spans="1:10" ht="15" customHeight="1" x14ac:dyDescent="0.3">
      <c r="B389" s="284" t="str">
        <f t="shared" si="120"/>
        <v>Overheads</v>
      </c>
      <c r="C389" s="347"/>
      <c r="D389" s="347"/>
      <c r="E389" s="347"/>
      <c r="F389" s="347"/>
      <c r="G389" s="347"/>
      <c r="H389" s="348"/>
      <c r="I389" s="359">
        <f t="shared" si="121"/>
        <v>0</v>
      </c>
      <c r="J389" s="276" t="str">
        <f t="shared" si="103"/>
        <v/>
      </c>
    </row>
    <row r="390" spans="1:10" ht="15" customHeight="1" x14ac:dyDescent="0.3">
      <c r="B390" s="284" t="str">
        <f t="shared" si="120"/>
        <v>Materials</v>
      </c>
      <c r="C390" s="347"/>
      <c r="D390" s="347"/>
      <c r="E390" s="347"/>
      <c r="F390" s="347"/>
      <c r="G390" s="347"/>
      <c r="H390" s="348"/>
      <c r="I390" s="359">
        <f t="shared" si="121"/>
        <v>0</v>
      </c>
      <c r="J390" s="276" t="str">
        <f t="shared" si="103"/>
        <v/>
      </c>
    </row>
    <row r="391" spans="1:10" ht="15" customHeight="1" x14ac:dyDescent="0.3">
      <c r="B391" s="284" t="str">
        <f t="shared" si="120"/>
        <v>Capital usage</v>
      </c>
      <c r="C391" s="347"/>
      <c r="D391" s="347"/>
      <c r="E391" s="347"/>
      <c r="F391" s="347"/>
      <c r="G391" s="347"/>
      <c r="H391" s="348"/>
      <c r="I391" s="359">
        <f t="shared" si="121"/>
        <v>0</v>
      </c>
      <c r="J391" s="276" t="str">
        <f t="shared" si="103"/>
        <v/>
      </c>
    </row>
    <row r="392" spans="1:10" ht="15" customHeight="1" x14ac:dyDescent="0.3">
      <c r="B392" s="284" t="str">
        <f t="shared" si="120"/>
        <v>Sub contract costs</v>
      </c>
      <c r="C392" s="347"/>
      <c r="D392" s="347"/>
      <c r="E392" s="347"/>
      <c r="F392" s="347"/>
      <c r="G392" s="347"/>
      <c r="H392" s="348"/>
      <c r="I392" s="359">
        <f t="shared" si="121"/>
        <v>0</v>
      </c>
      <c r="J392" s="276" t="str">
        <f t="shared" si="103"/>
        <v/>
      </c>
    </row>
    <row r="393" spans="1:10" ht="15" customHeight="1" x14ac:dyDescent="0.3">
      <c r="B393" s="284" t="str">
        <f t="shared" si="120"/>
        <v>Travel &amp; subsistence</v>
      </c>
      <c r="C393" s="347"/>
      <c r="D393" s="347"/>
      <c r="E393" s="347"/>
      <c r="F393" s="347"/>
      <c r="G393" s="347"/>
      <c r="H393" s="348"/>
      <c r="I393" s="359">
        <f t="shared" si="121"/>
        <v>0</v>
      </c>
      <c r="J393" s="276" t="str">
        <f t="shared" si="103"/>
        <v/>
      </c>
    </row>
    <row r="394" spans="1:10" ht="15" customHeight="1" thickBot="1" x14ac:dyDescent="0.35">
      <c r="B394" s="285" t="str">
        <f t="shared" si="120"/>
        <v>Other costs</v>
      </c>
      <c r="C394" s="349"/>
      <c r="D394" s="349"/>
      <c r="E394" s="349"/>
      <c r="F394" s="349"/>
      <c r="G394" s="349"/>
      <c r="H394" s="350"/>
      <c r="I394" s="359">
        <f t="shared" si="121"/>
        <v>0</v>
      </c>
      <c r="J394" s="276" t="str">
        <f t="shared" si="103"/>
        <v/>
      </c>
    </row>
    <row r="395" spans="1:10" ht="15" customHeight="1" thickBot="1" x14ac:dyDescent="0.35">
      <c r="B395" s="286" t="s">
        <v>33</v>
      </c>
      <c r="C395" s="326">
        <f t="shared" ref="C395:H395" si="122">SUM(C388:C394)</f>
        <v>0</v>
      </c>
      <c r="D395" s="363">
        <f t="shared" si="122"/>
        <v>0</v>
      </c>
      <c r="E395" s="363">
        <f t="shared" si="122"/>
        <v>0</v>
      </c>
      <c r="F395" s="363">
        <f t="shared" si="122"/>
        <v>0</v>
      </c>
      <c r="G395" s="363">
        <f t="shared" si="122"/>
        <v>0</v>
      </c>
      <c r="H395" s="364">
        <f t="shared" si="122"/>
        <v>0</v>
      </c>
      <c r="I395" s="362">
        <f t="shared" ref="I395" si="123">SUM(I388:I394)</f>
        <v>0</v>
      </c>
      <c r="J395" s="276" t="str">
        <f t="shared" si="103"/>
        <v/>
      </c>
    </row>
    <row r="396" spans="1:10" ht="15" customHeight="1" thickBot="1" x14ac:dyDescent="0.35">
      <c r="B396" s="345"/>
      <c r="C396" s="228"/>
      <c r="D396" s="228"/>
      <c r="E396" s="228"/>
      <c r="F396" s="228"/>
      <c r="G396" s="228"/>
      <c r="H396" s="228"/>
      <c r="I396" s="346"/>
      <c r="J396" s="276" t="str">
        <f t="shared" ref="J396:J459" si="124">IFERROR(IF(ROUND(I396,0)=0,"",1),"")</f>
        <v/>
      </c>
    </row>
    <row r="397" spans="1:10" ht="15" thickBot="1" x14ac:dyDescent="0.35">
      <c r="A397" s="331">
        <f>A384+1</f>
        <v>31</v>
      </c>
      <c r="B397" s="335" t="str">
        <f>"ENTER COLLABORATOR "&amp;A397&amp;" NAME"</f>
        <v>ENTER COLLABORATOR 31 NAME</v>
      </c>
      <c r="C397" s="336"/>
      <c r="D397" s="336"/>
      <c r="E397" s="336"/>
      <c r="F397" s="336"/>
      <c r="G397" s="336"/>
      <c r="H397" s="336"/>
      <c r="I397" s="337"/>
      <c r="J397" s="276" t="str">
        <f t="shared" si="124"/>
        <v/>
      </c>
    </row>
    <row r="398" spans="1:10" ht="15" customHeight="1" thickBot="1" x14ac:dyDescent="0.35">
      <c r="B398" s="338" t="s">
        <v>151</v>
      </c>
      <c r="C398" s="339"/>
      <c r="D398" s="339"/>
      <c r="E398" s="339"/>
      <c r="F398" s="339"/>
      <c r="G398" s="339"/>
      <c r="H398" s="339"/>
      <c r="I398" s="340"/>
      <c r="J398" s="276" t="str">
        <f t="shared" si="124"/>
        <v/>
      </c>
    </row>
    <row r="399" spans="1:10" ht="14.4" customHeight="1" x14ac:dyDescent="0.3">
      <c r="B399" s="283"/>
      <c r="C399" s="282" t="s">
        <v>201</v>
      </c>
      <c r="D399" s="259" t="s">
        <v>155</v>
      </c>
      <c r="E399" s="259" t="s">
        <v>156</v>
      </c>
      <c r="F399" s="259" t="s">
        <v>157</v>
      </c>
      <c r="G399" s="259" t="s">
        <v>158</v>
      </c>
      <c r="H399" s="278" t="s">
        <v>159</v>
      </c>
      <c r="I399" s="279" t="s">
        <v>160</v>
      </c>
      <c r="J399" s="276" t="str">
        <f t="shared" si="124"/>
        <v/>
      </c>
    </row>
    <row r="400" spans="1:10" ht="14.4" customHeight="1" x14ac:dyDescent="0.3">
      <c r="B400" s="328"/>
      <c r="C400" s="329"/>
      <c r="D400" s="327" t="str">
        <f>D387</f>
        <v>Select…</v>
      </c>
      <c r="E400" s="327" t="str">
        <f>E387</f>
        <v>Select…</v>
      </c>
      <c r="F400" s="327" t="str">
        <f>F387</f>
        <v>Select…</v>
      </c>
      <c r="G400" s="327" t="str">
        <f>G387</f>
        <v>Select…</v>
      </c>
      <c r="H400" s="327" t="str">
        <f>H387</f>
        <v>Select…</v>
      </c>
      <c r="I400" s="330"/>
      <c r="J400" s="276" t="str">
        <f t="shared" si="124"/>
        <v/>
      </c>
    </row>
    <row r="401" spans="1:10" ht="15" customHeight="1" x14ac:dyDescent="0.3">
      <c r="B401" s="284" t="str">
        <f t="shared" ref="B401:B407" si="125">B388</f>
        <v>Labour costs</v>
      </c>
      <c r="C401" s="347"/>
      <c r="D401" s="347"/>
      <c r="E401" s="347"/>
      <c r="F401" s="347"/>
      <c r="G401" s="347"/>
      <c r="H401" s="348"/>
      <c r="I401" s="359">
        <f t="shared" ref="I401:I407" si="126">IFERROR(ROUND(C401-SUM(D401:H401),0),"")</f>
        <v>0</v>
      </c>
      <c r="J401" s="276" t="str">
        <f t="shared" si="124"/>
        <v/>
      </c>
    </row>
    <row r="402" spans="1:10" ht="15" customHeight="1" x14ac:dyDescent="0.3">
      <c r="B402" s="284" t="str">
        <f t="shared" si="125"/>
        <v>Overheads</v>
      </c>
      <c r="C402" s="347"/>
      <c r="D402" s="347"/>
      <c r="E402" s="347"/>
      <c r="F402" s="347"/>
      <c r="G402" s="347"/>
      <c r="H402" s="348"/>
      <c r="I402" s="359">
        <f t="shared" si="126"/>
        <v>0</v>
      </c>
      <c r="J402" s="276" t="str">
        <f t="shared" si="124"/>
        <v/>
      </c>
    </row>
    <row r="403" spans="1:10" ht="15" customHeight="1" x14ac:dyDescent="0.3">
      <c r="B403" s="284" t="str">
        <f t="shared" si="125"/>
        <v>Materials</v>
      </c>
      <c r="C403" s="347"/>
      <c r="D403" s="347"/>
      <c r="E403" s="347"/>
      <c r="F403" s="347"/>
      <c r="G403" s="347"/>
      <c r="H403" s="348"/>
      <c r="I403" s="359">
        <f t="shared" si="126"/>
        <v>0</v>
      </c>
      <c r="J403" s="276" t="str">
        <f t="shared" si="124"/>
        <v/>
      </c>
    </row>
    <row r="404" spans="1:10" ht="15" customHeight="1" x14ac:dyDescent="0.3">
      <c r="B404" s="284" t="str">
        <f t="shared" si="125"/>
        <v>Capital usage</v>
      </c>
      <c r="C404" s="347"/>
      <c r="D404" s="347"/>
      <c r="E404" s="347"/>
      <c r="F404" s="347"/>
      <c r="G404" s="347"/>
      <c r="H404" s="348"/>
      <c r="I404" s="359">
        <f t="shared" si="126"/>
        <v>0</v>
      </c>
      <c r="J404" s="276" t="str">
        <f t="shared" si="124"/>
        <v/>
      </c>
    </row>
    <row r="405" spans="1:10" ht="15" customHeight="1" x14ac:dyDescent="0.3">
      <c r="B405" s="284" t="str">
        <f t="shared" si="125"/>
        <v>Sub contract costs</v>
      </c>
      <c r="C405" s="347"/>
      <c r="D405" s="347"/>
      <c r="E405" s="347"/>
      <c r="F405" s="347"/>
      <c r="G405" s="347"/>
      <c r="H405" s="348"/>
      <c r="I405" s="359">
        <f t="shared" si="126"/>
        <v>0</v>
      </c>
      <c r="J405" s="276" t="str">
        <f t="shared" si="124"/>
        <v/>
      </c>
    </row>
    <row r="406" spans="1:10" ht="15" customHeight="1" x14ac:dyDescent="0.3">
      <c r="B406" s="284" t="str">
        <f t="shared" si="125"/>
        <v>Travel &amp; subsistence</v>
      </c>
      <c r="C406" s="347"/>
      <c r="D406" s="347"/>
      <c r="E406" s="347"/>
      <c r="F406" s="347"/>
      <c r="G406" s="347"/>
      <c r="H406" s="348"/>
      <c r="I406" s="359">
        <f t="shared" si="126"/>
        <v>0</v>
      </c>
      <c r="J406" s="276" t="str">
        <f t="shared" si="124"/>
        <v/>
      </c>
    </row>
    <row r="407" spans="1:10" ht="15" customHeight="1" thickBot="1" x14ac:dyDescent="0.35">
      <c r="B407" s="285" t="str">
        <f t="shared" si="125"/>
        <v>Other costs</v>
      </c>
      <c r="C407" s="349"/>
      <c r="D407" s="349"/>
      <c r="E407" s="349"/>
      <c r="F407" s="349"/>
      <c r="G407" s="349"/>
      <c r="H407" s="350"/>
      <c r="I407" s="359">
        <f t="shared" si="126"/>
        <v>0</v>
      </c>
      <c r="J407" s="276" t="str">
        <f t="shared" si="124"/>
        <v/>
      </c>
    </row>
    <row r="408" spans="1:10" ht="15" customHeight="1" thickBot="1" x14ac:dyDescent="0.35">
      <c r="B408" s="286" t="s">
        <v>33</v>
      </c>
      <c r="C408" s="326">
        <f t="shared" ref="C408:H408" si="127">SUM(C401:C407)</f>
        <v>0</v>
      </c>
      <c r="D408" s="363">
        <f t="shared" si="127"/>
        <v>0</v>
      </c>
      <c r="E408" s="363">
        <f t="shared" si="127"/>
        <v>0</v>
      </c>
      <c r="F408" s="363">
        <f t="shared" si="127"/>
        <v>0</v>
      </c>
      <c r="G408" s="363">
        <f t="shared" si="127"/>
        <v>0</v>
      </c>
      <c r="H408" s="364">
        <f t="shared" si="127"/>
        <v>0</v>
      </c>
      <c r="I408" s="362">
        <f t="shared" ref="I408" si="128">SUM(I401:I407)</f>
        <v>0</v>
      </c>
      <c r="J408" s="276" t="str">
        <f t="shared" si="124"/>
        <v/>
      </c>
    </row>
    <row r="409" spans="1:10" ht="15" customHeight="1" thickBot="1" x14ac:dyDescent="0.35">
      <c r="B409" s="345"/>
      <c r="C409" s="228"/>
      <c r="D409" s="228"/>
      <c r="E409" s="228"/>
      <c r="F409" s="228"/>
      <c r="G409" s="228"/>
      <c r="H409" s="228"/>
      <c r="I409" s="346"/>
      <c r="J409" s="276" t="str">
        <f t="shared" si="124"/>
        <v/>
      </c>
    </row>
    <row r="410" spans="1:10" ht="15" thickBot="1" x14ac:dyDescent="0.35">
      <c r="A410" s="331">
        <f>A397+1</f>
        <v>32</v>
      </c>
      <c r="B410" s="335" t="str">
        <f>"ENTER COLLABORATOR "&amp;A410&amp;" NAME"</f>
        <v>ENTER COLLABORATOR 32 NAME</v>
      </c>
      <c r="C410" s="336"/>
      <c r="D410" s="336"/>
      <c r="E410" s="336"/>
      <c r="F410" s="336"/>
      <c r="G410" s="336"/>
      <c r="H410" s="336"/>
      <c r="I410" s="337"/>
      <c r="J410" s="276" t="str">
        <f t="shared" si="124"/>
        <v/>
      </c>
    </row>
    <row r="411" spans="1:10" ht="15" customHeight="1" thickBot="1" x14ac:dyDescent="0.35">
      <c r="B411" s="338" t="s">
        <v>151</v>
      </c>
      <c r="C411" s="339"/>
      <c r="D411" s="339"/>
      <c r="E411" s="339"/>
      <c r="F411" s="339"/>
      <c r="G411" s="339"/>
      <c r="H411" s="339"/>
      <c r="I411" s="340"/>
      <c r="J411" s="276" t="str">
        <f t="shared" si="124"/>
        <v/>
      </c>
    </row>
    <row r="412" spans="1:10" ht="14.4" customHeight="1" x14ac:dyDescent="0.3">
      <c r="B412" s="283"/>
      <c r="C412" s="282" t="s">
        <v>201</v>
      </c>
      <c r="D412" s="259" t="s">
        <v>155</v>
      </c>
      <c r="E412" s="259" t="s">
        <v>156</v>
      </c>
      <c r="F412" s="259" t="s">
        <v>157</v>
      </c>
      <c r="G412" s="259" t="s">
        <v>158</v>
      </c>
      <c r="H412" s="278" t="s">
        <v>159</v>
      </c>
      <c r="I412" s="279" t="s">
        <v>160</v>
      </c>
      <c r="J412" s="276" t="str">
        <f t="shared" si="124"/>
        <v/>
      </c>
    </row>
    <row r="413" spans="1:10" ht="14.4" customHeight="1" x14ac:dyDescent="0.3">
      <c r="B413" s="328"/>
      <c r="C413" s="329"/>
      <c r="D413" s="327" t="str">
        <f>D400</f>
        <v>Select…</v>
      </c>
      <c r="E413" s="327" t="str">
        <f>E400</f>
        <v>Select…</v>
      </c>
      <c r="F413" s="327" t="str">
        <f>F400</f>
        <v>Select…</v>
      </c>
      <c r="G413" s="327" t="str">
        <f>G400</f>
        <v>Select…</v>
      </c>
      <c r="H413" s="327" t="str">
        <f>H400</f>
        <v>Select…</v>
      </c>
      <c r="I413" s="330"/>
      <c r="J413" s="276" t="str">
        <f t="shared" si="124"/>
        <v/>
      </c>
    </row>
    <row r="414" spans="1:10" ht="15" customHeight="1" x14ac:dyDescent="0.3">
      <c r="B414" s="284" t="str">
        <f t="shared" ref="B414:B420" si="129">B401</f>
        <v>Labour costs</v>
      </c>
      <c r="C414" s="347"/>
      <c r="D414" s="347"/>
      <c r="E414" s="347"/>
      <c r="F414" s="347"/>
      <c r="G414" s="347"/>
      <c r="H414" s="348"/>
      <c r="I414" s="359">
        <f t="shared" ref="I414:I420" si="130">IFERROR(ROUND(C414-SUM(D414:H414),0),"")</f>
        <v>0</v>
      </c>
      <c r="J414" s="276" t="str">
        <f t="shared" si="124"/>
        <v/>
      </c>
    </row>
    <row r="415" spans="1:10" ht="15" customHeight="1" x14ac:dyDescent="0.3">
      <c r="B415" s="284" t="str">
        <f t="shared" si="129"/>
        <v>Overheads</v>
      </c>
      <c r="C415" s="347"/>
      <c r="D415" s="347"/>
      <c r="E415" s="347"/>
      <c r="F415" s="347"/>
      <c r="G415" s="347"/>
      <c r="H415" s="348"/>
      <c r="I415" s="359">
        <f t="shared" si="130"/>
        <v>0</v>
      </c>
      <c r="J415" s="276" t="str">
        <f t="shared" si="124"/>
        <v/>
      </c>
    </row>
    <row r="416" spans="1:10" ht="15" customHeight="1" x14ac:dyDescent="0.3">
      <c r="B416" s="284" t="str">
        <f t="shared" si="129"/>
        <v>Materials</v>
      </c>
      <c r="C416" s="347"/>
      <c r="D416" s="347"/>
      <c r="E416" s="347"/>
      <c r="F416" s="347"/>
      <c r="G416" s="347"/>
      <c r="H416" s="348"/>
      <c r="I416" s="359">
        <f t="shared" si="130"/>
        <v>0</v>
      </c>
      <c r="J416" s="276" t="str">
        <f t="shared" si="124"/>
        <v/>
      </c>
    </row>
    <row r="417" spans="1:10" ht="15" customHeight="1" x14ac:dyDescent="0.3">
      <c r="B417" s="284" t="str">
        <f t="shared" si="129"/>
        <v>Capital usage</v>
      </c>
      <c r="C417" s="347"/>
      <c r="D417" s="347"/>
      <c r="E417" s="347"/>
      <c r="F417" s="347"/>
      <c r="G417" s="347"/>
      <c r="H417" s="348"/>
      <c r="I417" s="359">
        <f t="shared" si="130"/>
        <v>0</v>
      </c>
      <c r="J417" s="276" t="str">
        <f t="shared" si="124"/>
        <v/>
      </c>
    </row>
    <row r="418" spans="1:10" ht="15" customHeight="1" x14ac:dyDescent="0.3">
      <c r="B418" s="284" t="str">
        <f t="shared" si="129"/>
        <v>Sub contract costs</v>
      </c>
      <c r="C418" s="347"/>
      <c r="D418" s="347"/>
      <c r="E418" s="347"/>
      <c r="F418" s="347"/>
      <c r="G418" s="347"/>
      <c r="H418" s="348"/>
      <c r="I418" s="359">
        <f t="shared" si="130"/>
        <v>0</v>
      </c>
      <c r="J418" s="276" t="str">
        <f t="shared" si="124"/>
        <v/>
      </c>
    </row>
    <row r="419" spans="1:10" ht="15" customHeight="1" x14ac:dyDescent="0.3">
      <c r="B419" s="284" t="str">
        <f t="shared" si="129"/>
        <v>Travel &amp; subsistence</v>
      </c>
      <c r="C419" s="347"/>
      <c r="D419" s="347"/>
      <c r="E419" s="347"/>
      <c r="F419" s="347"/>
      <c r="G419" s="347"/>
      <c r="H419" s="348"/>
      <c r="I419" s="359">
        <f t="shared" si="130"/>
        <v>0</v>
      </c>
      <c r="J419" s="276" t="str">
        <f t="shared" si="124"/>
        <v/>
      </c>
    </row>
    <row r="420" spans="1:10" ht="15" customHeight="1" thickBot="1" x14ac:dyDescent="0.35">
      <c r="B420" s="285" t="str">
        <f t="shared" si="129"/>
        <v>Other costs</v>
      </c>
      <c r="C420" s="349"/>
      <c r="D420" s="349"/>
      <c r="E420" s="349"/>
      <c r="F420" s="349"/>
      <c r="G420" s="349"/>
      <c r="H420" s="350"/>
      <c r="I420" s="359">
        <f t="shared" si="130"/>
        <v>0</v>
      </c>
      <c r="J420" s="276" t="str">
        <f t="shared" si="124"/>
        <v/>
      </c>
    </row>
    <row r="421" spans="1:10" ht="15" customHeight="1" thickBot="1" x14ac:dyDescent="0.35">
      <c r="B421" s="286" t="s">
        <v>33</v>
      </c>
      <c r="C421" s="326">
        <f t="shared" ref="C421:H421" si="131">SUM(C414:C420)</f>
        <v>0</v>
      </c>
      <c r="D421" s="363">
        <f t="shared" si="131"/>
        <v>0</v>
      </c>
      <c r="E421" s="363">
        <f t="shared" si="131"/>
        <v>0</v>
      </c>
      <c r="F421" s="363">
        <f t="shared" si="131"/>
        <v>0</v>
      </c>
      <c r="G421" s="363">
        <f t="shared" si="131"/>
        <v>0</v>
      </c>
      <c r="H421" s="364">
        <f t="shared" si="131"/>
        <v>0</v>
      </c>
      <c r="I421" s="362">
        <f t="shared" ref="I421" si="132">SUM(I414:I420)</f>
        <v>0</v>
      </c>
      <c r="J421" s="276" t="str">
        <f t="shared" si="124"/>
        <v/>
      </c>
    </row>
    <row r="422" spans="1:10" ht="15" customHeight="1" thickBot="1" x14ac:dyDescent="0.35">
      <c r="B422" s="345"/>
      <c r="C422" s="228"/>
      <c r="D422" s="228"/>
      <c r="E422" s="228"/>
      <c r="F422" s="228"/>
      <c r="G422" s="228"/>
      <c r="H422" s="228"/>
      <c r="I422" s="346"/>
      <c r="J422" s="276" t="str">
        <f t="shared" si="124"/>
        <v/>
      </c>
    </row>
    <row r="423" spans="1:10" ht="15" thickBot="1" x14ac:dyDescent="0.35">
      <c r="A423" s="331">
        <f>A410+1</f>
        <v>33</v>
      </c>
      <c r="B423" s="335" t="str">
        <f>"ENTER COLLABORATOR "&amp;A423&amp;" NAME"</f>
        <v>ENTER COLLABORATOR 33 NAME</v>
      </c>
      <c r="C423" s="336"/>
      <c r="D423" s="336"/>
      <c r="E423" s="336"/>
      <c r="F423" s="336"/>
      <c r="G423" s="336"/>
      <c r="H423" s="336"/>
      <c r="I423" s="337"/>
      <c r="J423" s="276" t="str">
        <f t="shared" si="124"/>
        <v/>
      </c>
    </row>
    <row r="424" spans="1:10" ht="15" customHeight="1" thickBot="1" x14ac:dyDescent="0.35">
      <c r="B424" s="338" t="s">
        <v>151</v>
      </c>
      <c r="C424" s="339"/>
      <c r="D424" s="339"/>
      <c r="E424" s="339"/>
      <c r="F424" s="339"/>
      <c r="G424" s="339"/>
      <c r="H424" s="339"/>
      <c r="I424" s="340"/>
      <c r="J424" s="276" t="str">
        <f t="shared" si="124"/>
        <v/>
      </c>
    </row>
    <row r="425" spans="1:10" ht="14.4" customHeight="1" x14ac:dyDescent="0.3">
      <c r="B425" s="283"/>
      <c r="C425" s="282" t="s">
        <v>201</v>
      </c>
      <c r="D425" s="259" t="s">
        <v>155</v>
      </c>
      <c r="E425" s="259" t="s">
        <v>156</v>
      </c>
      <c r="F425" s="259" t="s">
        <v>157</v>
      </c>
      <c r="G425" s="259" t="s">
        <v>158</v>
      </c>
      <c r="H425" s="278" t="s">
        <v>159</v>
      </c>
      <c r="I425" s="279" t="s">
        <v>160</v>
      </c>
      <c r="J425" s="276" t="str">
        <f t="shared" si="124"/>
        <v/>
      </c>
    </row>
    <row r="426" spans="1:10" ht="14.4" customHeight="1" x14ac:dyDescent="0.3">
      <c r="B426" s="328"/>
      <c r="C426" s="329"/>
      <c r="D426" s="327" t="str">
        <f>D413</f>
        <v>Select…</v>
      </c>
      <c r="E426" s="327" t="str">
        <f>E413</f>
        <v>Select…</v>
      </c>
      <c r="F426" s="327" t="str">
        <f>F413</f>
        <v>Select…</v>
      </c>
      <c r="G426" s="327" t="str">
        <f>G413</f>
        <v>Select…</v>
      </c>
      <c r="H426" s="327" t="str">
        <f>H413</f>
        <v>Select…</v>
      </c>
      <c r="I426" s="330"/>
      <c r="J426" s="276" t="str">
        <f t="shared" si="124"/>
        <v/>
      </c>
    </row>
    <row r="427" spans="1:10" ht="15" customHeight="1" x14ac:dyDescent="0.3">
      <c r="B427" s="284" t="str">
        <f t="shared" ref="B427:B433" si="133">B414</f>
        <v>Labour costs</v>
      </c>
      <c r="C427" s="347"/>
      <c r="D427" s="347"/>
      <c r="E427" s="347"/>
      <c r="F427" s="347"/>
      <c r="G427" s="347"/>
      <c r="H427" s="348"/>
      <c r="I427" s="359">
        <f t="shared" ref="I427:I433" si="134">IFERROR(ROUND(C427-SUM(D427:H427),0),"")</f>
        <v>0</v>
      </c>
      <c r="J427" s="276" t="str">
        <f t="shared" si="124"/>
        <v/>
      </c>
    </row>
    <row r="428" spans="1:10" ht="15" customHeight="1" x14ac:dyDescent="0.3">
      <c r="B428" s="284" t="str">
        <f t="shared" si="133"/>
        <v>Overheads</v>
      </c>
      <c r="C428" s="347"/>
      <c r="D428" s="347"/>
      <c r="E428" s="347"/>
      <c r="F428" s="347"/>
      <c r="G428" s="347"/>
      <c r="H428" s="348"/>
      <c r="I428" s="359">
        <f t="shared" si="134"/>
        <v>0</v>
      </c>
      <c r="J428" s="276" t="str">
        <f t="shared" si="124"/>
        <v/>
      </c>
    </row>
    <row r="429" spans="1:10" ht="15" customHeight="1" x14ac:dyDescent="0.3">
      <c r="B429" s="284" t="str">
        <f t="shared" si="133"/>
        <v>Materials</v>
      </c>
      <c r="C429" s="347"/>
      <c r="D429" s="347"/>
      <c r="E429" s="347"/>
      <c r="F429" s="347"/>
      <c r="G429" s="347"/>
      <c r="H429" s="348"/>
      <c r="I429" s="359">
        <f t="shared" si="134"/>
        <v>0</v>
      </c>
      <c r="J429" s="276" t="str">
        <f t="shared" si="124"/>
        <v/>
      </c>
    </row>
    <row r="430" spans="1:10" ht="15" customHeight="1" x14ac:dyDescent="0.3">
      <c r="B430" s="284" t="str">
        <f t="shared" si="133"/>
        <v>Capital usage</v>
      </c>
      <c r="C430" s="347"/>
      <c r="D430" s="347"/>
      <c r="E430" s="347"/>
      <c r="F430" s="347"/>
      <c r="G430" s="347"/>
      <c r="H430" s="348"/>
      <c r="I430" s="359">
        <f t="shared" si="134"/>
        <v>0</v>
      </c>
      <c r="J430" s="276" t="str">
        <f t="shared" si="124"/>
        <v/>
      </c>
    </row>
    <row r="431" spans="1:10" ht="15" customHeight="1" x14ac:dyDescent="0.3">
      <c r="B431" s="284" t="str">
        <f t="shared" si="133"/>
        <v>Sub contract costs</v>
      </c>
      <c r="C431" s="347"/>
      <c r="D431" s="347"/>
      <c r="E431" s="347"/>
      <c r="F431" s="347"/>
      <c r="G431" s="347"/>
      <c r="H431" s="348"/>
      <c r="I431" s="359">
        <f t="shared" si="134"/>
        <v>0</v>
      </c>
      <c r="J431" s="276" t="str">
        <f t="shared" si="124"/>
        <v/>
      </c>
    </row>
    <row r="432" spans="1:10" ht="15" customHeight="1" x14ac:dyDescent="0.3">
      <c r="B432" s="284" t="str">
        <f t="shared" si="133"/>
        <v>Travel &amp; subsistence</v>
      </c>
      <c r="C432" s="347"/>
      <c r="D432" s="347"/>
      <c r="E432" s="347"/>
      <c r="F432" s="347"/>
      <c r="G432" s="347"/>
      <c r="H432" s="348"/>
      <c r="I432" s="359">
        <f t="shared" si="134"/>
        <v>0</v>
      </c>
      <c r="J432" s="276" t="str">
        <f t="shared" si="124"/>
        <v/>
      </c>
    </row>
    <row r="433" spans="1:10" ht="15" customHeight="1" thickBot="1" x14ac:dyDescent="0.35">
      <c r="B433" s="285" t="str">
        <f t="shared" si="133"/>
        <v>Other costs</v>
      </c>
      <c r="C433" s="349"/>
      <c r="D433" s="349"/>
      <c r="E433" s="349"/>
      <c r="F433" s="349"/>
      <c r="G433" s="349"/>
      <c r="H433" s="350"/>
      <c r="I433" s="359">
        <f t="shared" si="134"/>
        <v>0</v>
      </c>
      <c r="J433" s="276" t="str">
        <f t="shared" si="124"/>
        <v/>
      </c>
    </row>
    <row r="434" spans="1:10" ht="15" customHeight="1" thickBot="1" x14ac:dyDescent="0.35">
      <c r="B434" s="286" t="s">
        <v>33</v>
      </c>
      <c r="C434" s="326">
        <f t="shared" ref="C434:H434" si="135">SUM(C427:C433)</f>
        <v>0</v>
      </c>
      <c r="D434" s="363">
        <f t="shared" si="135"/>
        <v>0</v>
      </c>
      <c r="E434" s="363">
        <f t="shared" si="135"/>
        <v>0</v>
      </c>
      <c r="F434" s="363">
        <f t="shared" si="135"/>
        <v>0</v>
      </c>
      <c r="G434" s="363">
        <f t="shared" si="135"/>
        <v>0</v>
      </c>
      <c r="H434" s="364">
        <f t="shared" si="135"/>
        <v>0</v>
      </c>
      <c r="I434" s="362">
        <f t="shared" ref="I434" si="136">SUM(I427:I433)</f>
        <v>0</v>
      </c>
      <c r="J434" s="276" t="str">
        <f t="shared" si="124"/>
        <v/>
      </c>
    </row>
    <row r="435" spans="1:10" ht="15" customHeight="1" thickBot="1" x14ac:dyDescent="0.35">
      <c r="B435" s="345"/>
      <c r="C435" s="228"/>
      <c r="D435" s="228"/>
      <c r="E435" s="228"/>
      <c r="F435" s="228"/>
      <c r="G435" s="228"/>
      <c r="H435" s="228"/>
      <c r="I435" s="346"/>
      <c r="J435" s="276" t="str">
        <f t="shared" si="124"/>
        <v/>
      </c>
    </row>
    <row r="436" spans="1:10" ht="15" thickBot="1" x14ac:dyDescent="0.35">
      <c r="A436" s="331">
        <f>A423+1</f>
        <v>34</v>
      </c>
      <c r="B436" s="335" t="str">
        <f>"ENTER COLLABORATOR "&amp;A436&amp;" NAME"</f>
        <v>ENTER COLLABORATOR 34 NAME</v>
      </c>
      <c r="C436" s="336"/>
      <c r="D436" s="336"/>
      <c r="E436" s="336"/>
      <c r="F436" s="336"/>
      <c r="G436" s="336"/>
      <c r="H436" s="336"/>
      <c r="I436" s="337"/>
      <c r="J436" s="276" t="str">
        <f t="shared" si="124"/>
        <v/>
      </c>
    </row>
    <row r="437" spans="1:10" ht="15" customHeight="1" thickBot="1" x14ac:dyDescent="0.35">
      <c r="B437" s="338" t="s">
        <v>151</v>
      </c>
      <c r="C437" s="339"/>
      <c r="D437" s="339"/>
      <c r="E437" s="339"/>
      <c r="F437" s="339"/>
      <c r="G437" s="339"/>
      <c r="H437" s="339"/>
      <c r="I437" s="340"/>
      <c r="J437" s="276" t="str">
        <f t="shared" si="124"/>
        <v/>
      </c>
    </row>
    <row r="438" spans="1:10" ht="14.4" customHeight="1" x14ac:dyDescent="0.3">
      <c r="B438" s="283"/>
      <c r="C438" s="282" t="s">
        <v>201</v>
      </c>
      <c r="D438" s="259" t="s">
        <v>155</v>
      </c>
      <c r="E438" s="259" t="s">
        <v>156</v>
      </c>
      <c r="F438" s="259" t="s">
        <v>157</v>
      </c>
      <c r="G438" s="259" t="s">
        <v>158</v>
      </c>
      <c r="H438" s="278" t="s">
        <v>159</v>
      </c>
      <c r="I438" s="279" t="s">
        <v>160</v>
      </c>
      <c r="J438" s="276" t="str">
        <f t="shared" si="124"/>
        <v/>
      </c>
    </row>
    <row r="439" spans="1:10" ht="14.4" customHeight="1" x14ac:dyDescent="0.3">
      <c r="B439" s="328"/>
      <c r="C439" s="329"/>
      <c r="D439" s="327" t="str">
        <f>D426</f>
        <v>Select…</v>
      </c>
      <c r="E439" s="327" t="str">
        <f>E426</f>
        <v>Select…</v>
      </c>
      <c r="F439" s="327" t="str">
        <f>F426</f>
        <v>Select…</v>
      </c>
      <c r="G439" s="327" t="str">
        <f>G426</f>
        <v>Select…</v>
      </c>
      <c r="H439" s="327" t="str">
        <f>H426</f>
        <v>Select…</v>
      </c>
      <c r="I439" s="330"/>
      <c r="J439" s="276" t="str">
        <f t="shared" si="124"/>
        <v/>
      </c>
    </row>
    <row r="440" spans="1:10" ht="15" customHeight="1" x14ac:dyDescent="0.3">
      <c r="B440" s="284" t="str">
        <f t="shared" ref="B440:B446" si="137">B427</f>
        <v>Labour costs</v>
      </c>
      <c r="C440" s="347"/>
      <c r="D440" s="347"/>
      <c r="E440" s="347"/>
      <c r="F440" s="347"/>
      <c r="G440" s="347"/>
      <c r="H440" s="348"/>
      <c r="I440" s="359">
        <f t="shared" ref="I440:I446" si="138">IFERROR(ROUND(C440-SUM(D440:H440),0),"")</f>
        <v>0</v>
      </c>
      <c r="J440" s="276" t="str">
        <f t="shared" si="124"/>
        <v/>
      </c>
    </row>
    <row r="441" spans="1:10" ht="15" customHeight="1" x14ac:dyDescent="0.3">
      <c r="B441" s="284" t="str">
        <f t="shared" si="137"/>
        <v>Overheads</v>
      </c>
      <c r="C441" s="347"/>
      <c r="D441" s="347"/>
      <c r="E441" s="347"/>
      <c r="F441" s="347"/>
      <c r="G441" s="347"/>
      <c r="H441" s="348"/>
      <c r="I441" s="359">
        <f t="shared" si="138"/>
        <v>0</v>
      </c>
      <c r="J441" s="276" t="str">
        <f t="shared" si="124"/>
        <v/>
      </c>
    </row>
    <row r="442" spans="1:10" ht="15" customHeight="1" x14ac:dyDescent="0.3">
      <c r="B442" s="284" t="str">
        <f t="shared" si="137"/>
        <v>Materials</v>
      </c>
      <c r="C442" s="347"/>
      <c r="D442" s="347"/>
      <c r="E442" s="347"/>
      <c r="F442" s="347"/>
      <c r="G442" s="347"/>
      <c r="H442" s="348"/>
      <c r="I442" s="359">
        <f t="shared" si="138"/>
        <v>0</v>
      </c>
      <c r="J442" s="276" t="str">
        <f t="shared" si="124"/>
        <v/>
      </c>
    </row>
    <row r="443" spans="1:10" ht="15" customHeight="1" x14ac:dyDescent="0.3">
      <c r="B443" s="284" t="str">
        <f t="shared" si="137"/>
        <v>Capital usage</v>
      </c>
      <c r="C443" s="347"/>
      <c r="D443" s="347"/>
      <c r="E443" s="347"/>
      <c r="F443" s="347"/>
      <c r="G443" s="347"/>
      <c r="H443" s="348"/>
      <c r="I443" s="359">
        <f t="shared" si="138"/>
        <v>0</v>
      </c>
      <c r="J443" s="276" t="str">
        <f t="shared" si="124"/>
        <v/>
      </c>
    </row>
    <row r="444" spans="1:10" ht="15" customHeight="1" x14ac:dyDescent="0.3">
      <c r="B444" s="284" t="str">
        <f t="shared" si="137"/>
        <v>Sub contract costs</v>
      </c>
      <c r="C444" s="347"/>
      <c r="D444" s="347"/>
      <c r="E444" s="347"/>
      <c r="F444" s="347"/>
      <c r="G444" s="347"/>
      <c r="H444" s="348"/>
      <c r="I444" s="359">
        <f t="shared" si="138"/>
        <v>0</v>
      </c>
      <c r="J444" s="276" t="str">
        <f t="shared" si="124"/>
        <v/>
      </c>
    </row>
    <row r="445" spans="1:10" ht="15" customHeight="1" x14ac:dyDescent="0.3">
      <c r="B445" s="284" t="str">
        <f t="shared" si="137"/>
        <v>Travel &amp; subsistence</v>
      </c>
      <c r="C445" s="347"/>
      <c r="D445" s="347"/>
      <c r="E445" s="347"/>
      <c r="F445" s="347"/>
      <c r="G445" s="347"/>
      <c r="H445" s="348"/>
      <c r="I445" s="359">
        <f t="shared" si="138"/>
        <v>0</v>
      </c>
      <c r="J445" s="276" t="str">
        <f t="shared" si="124"/>
        <v/>
      </c>
    </row>
    <row r="446" spans="1:10" ht="15" customHeight="1" thickBot="1" x14ac:dyDescent="0.35">
      <c r="B446" s="285" t="str">
        <f t="shared" si="137"/>
        <v>Other costs</v>
      </c>
      <c r="C446" s="349"/>
      <c r="D446" s="349"/>
      <c r="E446" s="349"/>
      <c r="F446" s="349"/>
      <c r="G446" s="349"/>
      <c r="H446" s="350"/>
      <c r="I446" s="359">
        <f t="shared" si="138"/>
        <v>0</v>
      </c>
      <c r="J446" s="276" t="str">
        <f t="shared" si="124"/>
        <v/>
      </c>
    </row>
    <row r="447" spans="1:10" ht="15" customHeight="1" thickBot="1" x14ac:dyDescent="0.35">
      <c r="B447" s="286" t="s">
        <v>33</v>
      </c>
      <c r="C447" s="326">
        <f t="shared" ref="C447:H447" si="139">SUM(C440:C446)</f>
        <v>0</v>
      </c>
      <c r="D447" s="363">
        <f t="shared" si="139"/>
        <v>0</v>
      </c>
      <c r="E447" s="363">
        <f t="shared" si="139"/>
        <v>0</v>
      </c>
      <c r="F447" s="363">
        <f t="shared" si="139"/>
        <v>0</v>
      </c>
      <c r="G447" s="363">
        <f t="shared" si="139"/>
        <v>0</v>
      </c>
      <c r="H447" s="364">
        <f t="shared" si="139"/>
        <v>0</v>
      </c>
      <c r="I447" s="362">
        <f t="shared" ref="I447" si="140">SUM(I440:I446)</f>
        <v>0</v>
      </c>
      <c r="J447" s="276" t="str">
        <f t="shared" si="124"/>
        <v/>
      </c>
    </row>
    <row r="448" spans="1:10" ht="15" customHeight="1" thickBot="1" x14ac:dyDescent="0.35">
      <c r="B448" s="345"/>
      <c r="C448" s="228"/>
      <c r="D448" s="228"/>
      <c r="E448" s="228"/>
      <c r="F448" s="228"/>
      <c r="G448" s="228"/>
      <c r="H448" s="228"/>
      <c r="I448" s="346"/>
      <c r="J448" s="276" t="str">
        <f t="shared" si="124"/>
        <v/>
      </c>
    </row>
    <row r="449" spans="1:10" ht="15" thickBot="1" x14ac:dyDescent="0.35">
      <c r="A449" s="331">
        <f>A436+1</f>
        <v>35</v>
      </c>
      <c r="B449" s="335" t="str">
        <f>"ENTER COLLABORATOR "&amp;A449&amp;" NAME"</f>
        <v>ENTER COLLABORATOR 35 NAME</v>
      </c>
      <c r="C449" s="336"/>
      <c r="D449" s="336"/>
      <c r="E449" s="336"/>
      <c r="F449" s="336"/>
      <c r="G449" s="336"/>
      <c r="H449" s="336"/>
      <c r="I449" s="337"/>
      <c r="J449" s="276" t="str">
        <f t="shared" si="124"/>
        <v/>
      </c>
    </row>
    <row r="450" spans="1:10" ht="15" customHeight="1" thickBot="1" x14ac:dyDescent="0.35">
      <c r="B450" s="338" t="s">
        <v>151</v>
      </c>
      <c r="C450" s="339"/>
      <c r="D450" s="339"/>
      <c r="E450" s="339"/>
      <c r="F450" s="339"/>
      <c r="G450" s="339"/>
      <c r="H450" s="339"/>
      <c r="I450" s="340"/>
      <c r="J450" s="276" t="str">
        <f t="shared" si="124"/>
        <v/>
      </c>
    </row>
    <row r="451" spans="1:10" ht="14.4" customHeight="1" x14ac:dyDescent="0.3">
      <c r="B451" s="283"/>
      <c r="C451" s="282" t="s">
        <v>201</v>
      </c>
      <c r="D451" s="259" t="s">
        <v>155</v>
      </c>
      <c r="E451" s="259" t="s">
        <v>156</v>
      </c>
      <c r="F451" s="259" t="s">
        <v>157</v>
      </c>
      <c r="G451" s="259" t="s">
        <v>158</v>
      </c>
      <c r="H451" s="278" t="s">
        <v>159</v>
      </c>
      <c r="I451" s="279" t="s">
        <v>160</v>
      </c>
      <c r="J451" s="276" t="str">
        <f t="shared" si="124"/>
        <v/>
      </c>
    </row>
    <row r="452" spans="1:10" ht="14.4" customHeight="1" x14ac:dyDescent="0.3">
      <c r="B452" s="328"/>
      <c r="C452" s="329"/>
      <c r="D452" s="327" t="str">
        <f>D439</f>
        <v>Select…</v>
      </c>
      <c r="E452" s="327" t="str">
        <f>E439</f>
        <v>Select…</v>
      </c>
      <c r="F452" s="327" t="str">
        <f>F439</f>
        <v>Select…</v>
      </c>
      <c r="G452" s="327" t="str">
        <f>G439</f>
        <v>Select…</v>
      </c>
      <c r="H452" s="327" t="str">
        <f>H439</f>
        <v>Select…</v>
      </c>
      <c r="I452" s="330"/>
      <c r="J452" s="276" t="str">
        <f t="shared" si="124"/>
        <v/>
      </c>
    </row>
    <row r="453" spans="1:10" x14ac:dyDescent="0.3">
      <c r="B453" s="284" t="str">
        <f t="shared" ref="B453:B459" si="141">B440</f>
        <v>Labour costs</v>
      </c>
      <c r="C453" s="347"/>
      <c r="D453" s="347"/>
      <c r="E453" s="347"/>
      <c r="F453" s="347"/>
      <c r="G453" s="347"/>
      <c r="H453" s="348"/>
      <c r="I453" s="359">
        <f t="shared" ref="I453:I459" si="142">IFERROR(ROUND(C453-SUM(D453:H453),0),"")</f>
        <v>0</v>
      </c>
      <c r="J453" s="276" t="str">
        <f t="shared" si="124"/>
        <v/>
      </c>
    </row>
    <row r="454" spans="1:10" x14ac:dyDescent="0.3">
      <c r="B454" s="284" t="str">
        <f t="shared" si="141"/>
        <v>Overheads</v>
      </c>
      <c r="C454" s="347"/>
      <c r="D454" s="347"/>
      <c r="E454" s="347"/>
      <c r="F454" s="347"/>
      <c r="G454" s="347"/>
      <c r="H454" s="348"/>
      <c r="I454" s="359">
        <f t="shared" si="142"/>
        <v>0</v>
      </c>
      <c r="J454" s="276" t="str">
        <f t="shared" si="124"/>
        <v/>
      </c>
    </row>
    <row r="455" spans="1:10" x14ac:dyDescent="0.3">
      <c r="B455" s="284" t="str">
        <f t="shared" si="141"/>
        <v>Materials</v>
      </c>
      <c r="C455" s="347"/>
      <c r="D455" s="347"/>
      <c r="E455" s="347"/>
      <c r="F455" s="347"/>
      <c r="G455" s="347"/>
      <c r="H455" s="348"/>
      <c r="I455" s="359">
        <f t="shared" si="142"/>
        <v>0</v>
      </c>
      <c r="J455" s="276" t="str">
        <f t="shared" si="124"/>
        <v/>
      </c>
    </row>
    <row r="456" spans="1:10" x14ac:dyDescent="0.3">
      <c r="B456" s="284" t="str">
        <f t="shared" si="141"/>
        <v>Capital usage</v>
      </c>
      <c r="C456" s="347"/>
      <c r="D456" s="347"/>
      <c r="E456" s="347"/>
      <c r="F456" s="347"/>
      <c r="G456" s="347"/>
      <c r="H456" s="348"/>
      <c r="I456" s="359">
        <f t="shared" si="142"/>
        <v>0</v>
      </c>
      <c r="J456" s="276" t="str">
        <f t="shared" si="124"/>
        <v/>
      </c>
    </row>
    <row r="457" spans="1:10" x14ac:dyDescent="0.3">
      <c r="B457" s="284" t="str">
        <f t="shared" si="141"/>
        <v>Sub contract costs</v>
      </c>
      <c r="C457" s="347"/>
      <c r="D457" s="347"/>
      <c r="E457" s="347"/>
      <c r="F457" s="347"/>
      <c r="G457" s="347"/>
      <c r="H457" s="348"/>
      <c r="I457" s="359">
        <f t="shared" si="142"/>
        <v>0</v>
      </c>
      <c r="J457" s="276" t="str">
        <f t="shared" si="124"/>
        <v/>
      </c>
    </row>
    <row r="458" spans="1:10" x14ac:dyDescent="0.3">
      <c r="B458" s="284" t="str">
        <f t="shared" si="141"/>
        <v>Travel &amp; subsistence</v>
      </c>
      <c r="C458" s="347"/>
      <c r="D458" s="347"/>
      <c r="E458" s="347"/>
      <c r="F458" s="347"/>
      <c r="G458" s="347"/>
      <c r="H458" s="348"/>
      <c r="I458" s="359">
        <f t="shared" si="142"/>
        <v>0</v>
      </c>
      <c r="J458" s="276" t="str">
        <f t="shared" si="124"/>
        <v/>
      </c>
    </row>
    <row r="459" spans="1:10" ht="15" thickBot="1" x14ac:dyDescent="0.35">
      <c r="B459" s="285" t="str">
        <f t="shared" si="141"/>
        <v>Other costs</v>
      </c>
      <c r="C459" s="349"/>
      <c r="D459" s="349"/>
      <c r="E459" s="349"/>
      <c r="F459" s="349"/>
      <c r="G459" s="349"/>
      <c r="H459" s="350"/>
      <c r="I459" s="359">
        <f t="shared" si="142"/>
        <v>0</v>
      </c>
      <c r="J459" s="276" t="str">
        <f t="shared" si="124"/>
        <v/>
      </c>
    </row>
    <row r="460" spans="1:10" ht="15" customHeight="1" thickBot="1" x14ac:dyDescent="0.35">
      <c r="B460" s="286" t="s">
        <v>33</v>
      </c>
      <c r="C460" s="326">
        <f t="shared" ref="C460:H460" si="143">SUM(C453:C459)</f>
        <v>0</v>
      </c>
      <c r="D460" s="363">
        <f t="shared" si="143"/>
        <v>0</v>
      </c>
      <c r="E460" s="363">
        <f t="shared" si="143"/>
        <v>0</v>
      </c>
      <c r="F460" s="363">
        <f t="shared" si="143"/>
        <v>0</v>
      </c>
      <c r="G460" s="363">
        <f t="shared" si="143"/>
        <v>0</v>
      </c>
      <c r="H460" s="364">
        <f t="shared" si="143"/>
        <v>0</v>
      </c>
      <c r="I460" s="362">
        <f t="shared" ref="I460" si="144">SUM(I453:I459)</f>
        <v>0</v>
      </c>
      <c r="J460" s="276" t="str">
        <f t="shared" ref="J460:J472" si="145">IFERROR(IF(ROUND(I460,0)=0,"",1),"")</f>
        <v/>
      </c>
    </row>
    <row r="461" spans="1:10" ht="15" customHeight="1" thickBot="1" x14ac:dyDescent="0.35">
      <c r="B461" s="345"/>
      <c r="C461" s="228"/>
      <c r="D461" s="228"/>
      <c r="E461" s="228"/>
      <c r="F461" s="228"/>
      <c r="G461" s="228"/>
      <c r="H461" s="228"/>
      <c r="I461" s="346"/>
      <c r="J461" s="276" t="str">
        <f t="shared" si="145"/>
        <v/>
      </c>
    </row>
    <row r="462" spans="1:10" ht="15" customHeight="1" thickBot="1" x14ac:dyDescent="0.35">
      <c r="B462" s="341" t="s">
        <v>194</v>
      </c>
      <c r="C462" s="342"/>
      <c r="D462" s="342"/>
      <c r="E462" s="342"/>
      <c r="F462" s="342"/>
      <c r="G462" s="342"/>
      <c r="H462" s="342"/>
      <c r="I462" s="343"/>
      <c r="J462" s="276" t="str">
        <f t="shared" si="145"/>
        <v/>
      </c>
    </row>
    <row r="463" spans="1:10" ht="15" customHeight="1" thickBot="1" x14ac:dyDescent="0.35">
      <c r="B463" s="338" t="s">
        <v>151</v>
      </c>
      <c r="C463" s="339"/>
      <c r="D463" s="339"/>
      <c r="E463" s="339"/>
      <c r="F463" s="339"/>
      <c r="G463" s="339"/>
      <c r="H463" s="339"/>
      <c r="I463" s="340"/>
      <c r="J463" s="276" t="str">
        <f t="shared" si="145"/>
        <v/>
      </c>
    </row>
    <row r="464" spans="1:10" ht="14.4" customHeight="1" x14ac:dyDescent="0.3">
      <c r="B464" s="283"/>
      <c r="C464" s="282" t="s">
        <v>154</v>
      </c>
      <c r="D464" s="259" t="s">
        <v>155</v>
      </c>
      <c r="E464" s="259" t="s">
        <v>156</v>
      </c>
      <c r="F464" s="259" t="s">
        <v>157</v>
      </c>
      <c r="G464" s="259" t="s">
        <v>158</v>
      </c>
      <c r="H464" s="278" t="s">
        <v>159</v>
      </c>
      <c r="I464" s="279" t="s">
        <v>160</v>
      </c>
      <c r="J464" s="276" t="str">
        <f t="shared" si="145"/>
        <v/>
      </c>
    </row>
    <row r="465" spans="2:10" ht="14.4" customHeight="1" x14ac:dyDescent="0.3">
      <c r="B465" s="328"/>
      <c r="C465" s="329"/>
      <c r="D465" s="327" t="str">
        <f>D452</f>
        <v>Select…</v>
      </c>
      <c r="E465" s="327" t="str">
        <f>E452</f>
        <v>Select…</v>
      </c>
      <c r="F465" s="327" t="str">
        <f>F452</f>
        <v>Select…</v>
      </c>
      <c r="G465" s="327" t="str">
        <f>G452</f>
        <v>Select…</v>
      </c>
      <c r="H465" s="327" t="str">
        <f>H452</f>
        <v>Select…</v>
      </c>
      <c r="I465" s="330"/>
      <c r="J465" s="276" t="str">
        <f t="shared" si="145"/>
        <v/>
      </c>
    </row>
    <row r="466" spans="2:10" ht="14.4" customHeight="1" x14ac:dyDescent="0.3">
      <c r="B466" s="284" t="str">
        <f t="shared" ref="B466:B472" si="146">B453</f>
        <v>Labour costs</v>
      </c>
      <c r="C466" s="365">
        <f>SUMIF($B$11:$B$460,$B466,C$11:C$460)</f>
        <v>0</v>
      </c>
      <c r="D466" s="365">
        <f t="shared" ref="D466:H472" si="147">SUMIF($B$11:$B$460,$B466,D$11:D$460)</f>
        <v>0</v>
      </c>
      <c r="E466" s="365">
        <f t="shared" si="147"/>
        <v>0</v>
      </c>
      <c r="F466" s="365">
        <f t="shared" si="147"/>
        <v>0</v>
      </c>
      <c r="G466" s="365">
        <f t="shared" si="147"/>
        <v>0</v>
      </c>
      <c r="H466" s="366">
        <f t="shared" si="147"/>
        <v>0</v>
      </c>
      <c r="I466" s="359">
        <f t="shared" ref="I466:I472" si="148">IFERROR(ROUND(C466-SUM(D466:H466),0),"")</f>
        <v>0</v>
      </c>
      <c r="J466" s="276" t="str">
        <f t="shared" si="145"/>
        <v/>
      </c>
    </row>
    <row r="467" spans="2:10" ht="14.4" customHeight="1" x14ac:dyDescent="0.3">
      <c r="B467" s="284" t="str">
        <f t="shared" si="146"/>
        <v>Overheads</v>
      </c>
      <c r="C467" s="365">
        <f>SUMIF($B$11:$B$460,$B467,C$11:C$460)</f>
        <v>0</v>
      </c>
      <c r="D467" s="365">
        <f t="shared" si="147"/>
        <v>0</v>
      </c>
      <c r="E467" s="365">
        <f t="shared" si="147"/>
        <v>0</v>
      </c>
      <c r="F467" s="365">
        <f t="shared" si="147"/>
        <v>0</v>
      </c>
      <c r="G467" s="365">
        <f t="shared" si="147"/>
        <v>0</v>
      </c>
      <c r="H467" s="366">
        <f t="shared" si="147"/>
        <v>0</v>
      </c>
      <c r="I467" s="359">
        <f t="shared" si="148"/>
        <v>0</v>
      </c>
      <c r="J467" s="276" t="str">
        <f t="shared" si="145"/>
        <v/>
      </c>
    </row>
    <row r="468" spans="2:10" ht="14.4" customHeight="1" x14ac:dyDescent="0.3">
      <c r="B468" s="284" t="str">
        <f t="shared" si="146"/>
        <v>Materials</v>
      </c>
      <c r="C468" s="365">
        <f>SUMIF($B$11:$B$460,$B468,C$11:C$460)</f>
        <v>0</v>
      </c>
      <c r="D468" s="365">
        <f>SUMIF($B$11:$B$460,$B468,D$11:D$460)</f>
        <v>0</v>
      </c>
      <c r="E468" s="365">
        <f t="shared" si="147"/>
        <v>0</v>
      </c>
      <c r="F468" s="365">
        <f t="shared" si="147"/>
        <v>0</v>
      </c>
      <c r="G468" s="365">
        <f t="shared" si="147"/>
        <v>0</v>
      </c>
      <c r="H468" s="366">
        <f t="shared" si="147"/>
        <v>0</v>
      </c>
      <c r="I468" s="359">
        <f t="shared" si="148"/>
        <v>0</v>
      </c>
      <c r="J468" s="276" t="str">
        <f t="shared" si="145"/>
        <v/>
      </c>
    </row>
    <row r="469" spans="2:10" ht="14.4" customHeight="1" x14ac:dyDescent="0.3">
      <c r="B469" s="284" t="str">
        <f t="shared" si="146"/>
        <v>Capital usage</v>
      </c>
      <c r="C469" s="365">
        <f t="shared" ref="C469:C472" si="149">SUMIF($B$11:$B$460,$B469,C$11:C$460)</f>
        <v>0</v>
      </c>
      <c r="D469" s="365">
        <f t="shared" si="147"/>
        <v>0</v>
      </c>
      <c r="E469" s="365">
        <f t="shared" si="147"/>
        <v>0</v>
      </c>
      <c r="F469" s="365">
        <f>SUMIF($B$11:$B$460,$B469,F$11:F$460)</f>
        <v>0</v>
      </c>
      <c r="G469" s="365">
        <f t="shared" si="147"/>
        <v>0</v>
      </c>
      <c r="H469" s="366">
        <f t="shared" si="147"/>
        <v>0</v>
      </c>
      <c r="I469" s="359">
        <f t="shared" si="148"/>
        <v>0</v>
      </c>
      <c r="J469" s="276" t="str">
        <f t="shared" si="145"/>
        <v/>
      </c>
    </row>
    <row r="470" spans="2:10" ht="14.4" customHeight="1" x14ac:dyDescent="0.3">
      <c r="B470" s="284" t="str">
        <f t="shared" si="146"/>
        <v>Sub contract costs</v>
      </c>
      <c r="C470" s="365">
        <f t="shared" si="149"/>
        <v>0</v>
      </c>
      <c r="D470" s="365">
        <f t="shared" si="147"/>
        <v>0</v>
      </c>
      <c r="E470" s="365">
        <f t="shared" si="147"/>
        <v>0</v>
      </c>
      <c r="F470" s="365">
        <f t="shared" si="147"/>
        <v>0</v>
      </c>
      <c r="G470" s="365">
        <f t="shared" si="147"/>
        <v>0</v>
      </c>
      <c r="H470" s="366">
        <f t="shared" si="147"/>
        <v>0</v>
      </c>
      <c r="I470" s="359">
        <f t="shared" si="148"/>
        <v>0</v>
      </c>
      <c r="J470" s="276" t="str">
        <f t="shared" si="145"/>
        <v/>
      </c>
    </row>
    <row r="471" spans="2:10" ht="14.4" customHeight="1" x14ac:dyDescent="0.3">
      <c r="B471" s="284" t="str">
        <f t="shared" si="146"/>
        <v>Travel &amp; subsistence</v>
      </c>
      <c r="C471" s="365">
        <f t="shared" si="149"/>
        <v>0</v>
      </c>
      <c r="D471" s="365">
        <f t="shared" si="147"/>
        <v>0</v>
      </c>
      <c r="E471" s="365">
        <f t="shared" si="147"/>
        <v>0</v>
      </c>
      <c r="F471" s="365">
        <f t="shared" si="147"/>
        <v>0</v>
      </c>
      <c r="G471" s="365">
        <f t="shared" si="147"/>
        <v>0</v>
      </c>
      <c r="H471" s="366">
        <f t="shared" si="147"/>
        <v>0</v>
      </c>
      <c r="I471" s="359">
        <f t="shared" si="148"/>
        <v>0</v>
      </c>
      <c r="J471" s="276" t="str">
        <f t="shared" si="145"/>
        <v/>
      </c>
    </row>
    <row r="472" spans="2:10" ht="15" customHeight="1" thickBot="1" x14ac:dyDescent="0.35">
      <c r="B472" s="285" t="str">
        <f t="shared" si="146"/>
        <v>Other costs</v>
      </c>
      <c r="C472" s="367">
        <f t="shared" si="149"/>
        <v>0</v>
      </c>
      <c r="D472" s="367">
        <f t="shared" si="147"/>
        <v>0</v>
      </c>
      <c r="E472" s="367">
        <f t="shared" si="147"/>
        <v>0</v>
      </c>
      <c r="F472" s="367">
        <f t="shared" si="147"/>
        <v>0</v>
      </c>
      <c r="G472" s="367">
        <f t="shared" si="147"/>
        <v>0</v>
      </c>
      <c r="H472" s="368">
        <f t="shared" si="147"/>
        <v>0</v>
      </c>
      <c r="I472" s="359">
        <f t="shared" si="148"/>
        <v>0</v>
      </c>
      <c r="J472" s="277" t="str">
        <f t="shared" si="145"/>
        <v/>
      </c>
    </row>
    <row r="473" spans="2:10" ht="15" customHeight="1" thickBot="1" x14ac:dyDescent="0.35">
      <c r="B473" s="286" t="s">
        <v>33</v>
      </c>
      <c r="C473" s="326">
        <f t="shared" ref="C473:H473" si="150">SUM(C466:C472)</f>
        <v>0</v>
      </c>
      <c r="D473" s="363">
        <f t="shared" si="150"/>
        <v>0</v>
      </c>
      <c r="E473" s="363">
        <f t="shared" si="150"/>
        <v>0</v>
      </c>
      <c r="F473" s="363">
        <f t="shared" si="150"/>
        <v>0</v>
      </c>
      <c r="G473" s="363">
        <f t="shared" si="150"/>
        <v>0</v>
      </c>
      <c r="H473" s="364">
        <f t="shared" si="150"/>
        <v>0</v>
      </c>
      <c r="I473" s="362">
        <f t="shared" ref="I473" si="151">SUM(I466:I472)</f>
        <v>0</v>
      </c>
    </row>
  </sheetData>
  <sheetProtection algorithmName="SHA-512" hashValue="l/BnwYrvh8ZO9iXgZCPIRoIKk0DKklo4ShAkFTXASrBlFCueK3h875Wt15BOlW1zmceNUiDPkwreQ/77BjtChQ==" saltValue="/RMCbJuE52kICWfXxitwwQ==" spinCount="100000" sheet="1" formatColumns="0" formatRows="0" selectLockedCells="1" autoFilter="0"/>
  <autoFilter ref="A1:J473"/>
  <conditionalFormatting sqref="C5">
    <cfRule type="containsText" dxfId="2" priority="1" operator="containsText" text="Incomplete">
      <formula>NOT(ISERROR(SEARCH("Incomplete",C5)))</formula>
    </cfRule>
    <cfRule type="containsText" dxfId="1" priority="2" operator="containsText" text="Complete">
      <formula>NOT(ISERROR(SEARCH("Complete",C5)))</formula>
    </cfRule>
    <cfRule type="containsText" dxfId="0" priority="3" operator="containsText" text="Rows">
      <formula>NOT(ISERROR(SEARCH("Rows",C5)))</formula>
    </cfRule>
  </conditionalFormatting>
  <dataValidations count="3">
    <dataValidation type="list" allowBlank="1" showInputMessage="1" showErrorMessage="1" sqref="C6">
      <formula1>"Select…,Yes - Complete below,No"</formula1>
    </dataValidation>
    <dataValidation type="list" allowBlank="1" showInputMessage="1" showErrorMessage="1" errorTitle="Input error" error="Select from drop down list only." sqref="D10:H10 D465:H465">
      <formula1>"Select…,18/19,19/20,20/21,21/22,22/23,N/A"</formula1>
    </dataValidation>
    <dataValidation type="decimal" operator="greaterThan" allowBlank="1" showInputMessage="1" showErrorMessage="1" errorTitle="Input error" error="Please enter value more than zero" sqref="C11:H459">
      <formula1>0</formula1>
    </dataValidation>
  </dataValidations>
  <pageMargins left="0.31496062992125984" right="0.31496062992125984" top="0.35433070866141736" bottom="0.35433070866141736" header="0.31496062992125984" footer="0.31496062992125984"/>
  <pageSetup paperSize="9" scale="5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J57"/>
  <sheetViews>
    <sheetView showGridLines="0" zoomScale="80" zoomScaleNormal="80" workbookViewId="0">
      <pane ySplit="5" topLeftCell="A6" activePane="bottomLeft" state="frozen"/>
      <selection pane="bottomLeft" activeCell="C5" sqref="C5"/>
    </sheetView>
  </sheetViews>
  <sheetFormatPr defaultRowHeight="14.4" x14ac:dyDescent="0.3"/>
  <cols>
    <col min="1" max="1" width="5.5546875" customWidth="1"/>
    <col min="2" max="2" width="26.88671875" customWidth="1"/>
    <col min="3" max="3" width="36.88671875" customWidth="1"/>
    <col min="4" max="9" width="30.5546875" customWidth="1"/>
    <col min="10" max="10" width="14" customWidth="1"/>
  </cols>
  <sheetData>
    <row r="1" spans="2:10" x14ac:dyDescent="0.3">
      <c r="B1" s="3" t="s">
        <v>0</v>
      </c>
      <c r="C1" s="3"/>
      <c r="D1" s="3"/>
      <c r="E1" s="3"/>
      <c r="F1" s="3"/>
      <c r="G1" s="3"/>
      <c r="H1" s="3"/>
      <c r="I1" s="3"/>
      <c r="J1" s="4"/>
    </row>
    <row r="2" spans="2:10" ht="15" thickBot="1" x14ac:dyDescent="0.35">
      <c r="B2" s="5" t="s">
        <v>1</v>
      </c>
      <c r="C2" s="5"/>
      <c r="D2" s="5"/>
      <c r="E2" s="5"/>
      <c r="F2" s="5"/>
      <c r="G2" s="5"/>
      <c r="H2" s="5"/>
      <c r="I2" s="5"/>
      <c r="J2" s="6"/>
    </row>
    <row r="3" spans="2:10" x14ac:dyDescent="0.3">
      <c r="B3" s="35" t="s">
        <v>2</v>
      </c>
      <c r="C3" s="36" t="str">
        <f>IF('Application details'!C23="","",'Application details'!C23)</f>
        <v/>
      </c>
      <c r="D3" s="22"/>
      <c r="E3" s="22"/>
      <c r="F3" s="22"/>
      <c r="G3" s="22"/>
      <c r="H3" s="22"/>
      <c r="I3" s="22"/>
    </row>
    <row r="4" spans="2:10" x14ac:dyDescent="0.3">
      <c r="B4" s="37" t="s">
        <v>173</v>
      </c>
      <c r="C4" s="38" t="str">
        <f ca="1">MID(CELL("filename",A1),FIND("]",CELL("filename",A1))+1,255)</f>
        <v>Summary</v>
      </c>
      <c r="D4" s="7"/>
      <c r="E4" s="7"/>
      <c r="F4" s="7"/>
      <c r="G4" s="7"/>
      <c r="H4" s="7"/>
      <c r="I4" s="7"/>
    </row>
    <row r="5" spans="2:10" ht="15" thickBot="1" x14ac:dyDescent="0.35">
      <c r="B5" s="16" t="s">
        <v>72</v>
      </c>
      <c r="C5" s="258" t="str">
        <f>IF(SUM(J:J)&gt;0,SUM(J:J)&amp;" rows need review - see below","Complete")</f>
        <v>9 rows need review - see below</v>
      </c>
      <c r="D5" s="7"/>
      <c r="E5" s="7"/>
      <c r="F5" s="7"/>
      <c r="G5" s="7"/>
      <c r="H5" s="7"/>
      <c r="I5" s="7"/>
    </row>
    <row r="6" spans="2:10" ht="15" thickBot="1" x14ac:dyDescent="0.35">
      <c r="B6" s="7"/>
      <c r="C6" s="7"/>
      <c r="D6" s="7"/>
      <c r="E6" s="7"/>
      <c r="F6" s="7"/>
      <c r="G6" s="7"/>
      <c r="H6" s="7"/>
      <c r="I6" s="7"/>
      <c r="J6" s="102" t="s">
        <v>96</v>
      </c>
    </row>
    <row r="7" spans="2:10" ht="15" thickBot="1" x14ac:dyDescent="0.35">
      <c r="B7" s="14" t="s">
        <v>95</v>
      </c>
      <c r="C7" s="39"/>
      <c r="D7" s="39"/>
      <c r="E7" s="40"/>
      <c r="F7" s="7"/>
      <c r="G7" s="7"/>
      <c r="H7" s="7"/>
      <c r="I7" s="7"/>
      <c r="J7" s="229"/>
    </row>
    <row r="8" spans="2:10" x14ac:dyDescent="0.3">
      <c r="B8" s="223" t="s">
        <v>92</v>
      </c>
      <c r="C8" s="74"/>
      <c r="D8" s="75"/>
      <c r="E8" s="158">
        <v>0.5</v>
      </c>
      <c r="F8" s="274" t="str">
        <f>IF(E8&gt;0.5,"Funding percent is higher than DCMS standard funding of 50% - please review","")</f>
        <v/>
      </c>
      <c r="G8" s="226"/>
      <c r="H8" s="226"/>
      <c r="I8" s="226"/>
      <c r="J8" s="227" t="str">
        <f>IF(E8="",1,"")</f>
        <v/>
      </c>
    </row>
    <row r="9" spans="2:10" x14ac:dyDescent="0.3">
      <c r="B9" s="65"/>
      <c r="C9" s="48" t="s">
        <v>25</v>
      </c>
      <c r="D9" s="48" t="s">
        <v>153</v>
      </c>
      <c r="E9" s="66" t="s">
        <v>154</v>
      </c>
      <c r="F9" s="66" t="s">
        <v>170</v>
      </c>
      <c r="G9" s="22"/>
      <c r="H9" s="22"/>
      <c r="I9" s="22"/>
      <c r="J9" s="229"/>
    </row>
    <row r="10" spans="2:10" x14ac:dyDescent="0.3">
      <c r="B10" s="76" t="str">
        <f>'Application details'!B22</f>
        <v>Applicant details</v>
      </c>
      <c r="C10" s="55" t="str">
        <f>'Application details'!C5</f>
        <v>Incomplete - 31 Rows are missing data</v>
      </c>
      <c r="D10" s="103"/>
      <c r="E10" s="104" t="str">
        <f>IFERROR(D10*#REF!,"")</f>
        <v/>
      </c>
      <c r="F10" s="104" t="str">
        <f>IFERROR(E10*#REF!,"")</f>
        <v/>
      </c>
      <c r="G10" s="224"/>
      <c r="H10" s="224"/>
      <c r="I10" s="224"/>
      <c r="J10" s="227">
        <f t="shared" ref="J10:J18" si="0">IF(C10="Complete","",1)</f>
        <v>1</v>
      </c>
    </row>
    <row r="11" spans="2:10" x14ac:dyDescent="0.3">
      <c r="B11" s="76" t="str">
        <f ca="1">Uploads!C4</f>
        <v>Uploads</v>
      </c>
      <c r="C11" s="55" t="str">
        <f>Uploads!C5</f>
        <v>Incomplete</v>
      </c>
      <c r="D11" s="103"/>
      <c r="E11" s="104"/>
      <c r="F11" s="104"/>
      <c r="G11" s="224"/>
      <c r="H11" s="224"/>
      <c r="I11" s="224"/>
      <c r="J11" s="227">
        <f>IF(C11="Complete","",1)</f>
        <v>1</v>
      </c>
    </row>
    <row r="12" spans="2:10" x14ac:dyDescent="0.3">
      <c r="B12" s="76" t="str">
        <f ca="1">'Labour costs'!C4</f>
        <v>Labour costs</v>
      </c>
      <c r="C12" s="55" t="str">
        <f>'Labour costs'!C5</f>
        <v>Incomplete</v>
      </c>
      <c r="D12" s="78" t="str">
        <f>IF(C12="Complete",'Labour costs'!C7,"")</f>
        <v/>
      </c>
      <c r="E12" s="230" t="str">
        <f>IFERROR(D12*$E$8,"")</f>
        <v/>
      </c>
      <c r="F12" s="272" t="str">
        <f>IFERROR(E12/$E$19,"")</f>
        <v/>
      </c>
      <c r="G12" s="224"/>
      <c r="H12" s="224"/>
      <c r="I12" s="224"/>
      <c r="J12" s="227">
        <f t="shared" si="0"/>
        <v>1</v>
      </c>
    </row>
    <row r="13" spans="2:10" x14ac:dyDescent="0.3">
      <c r="B13" s="76" t="str">
        <f ca="1">Overheads!C4</f>
        <v>Overheads</v>
      </c>
      <c r="C13" s="55" t="str">
        <f>Overheads!C5</f>
        <v>Incomplete</v>
      </c>
      <c r="D13" s="78" t="str">
        <f>IF(C13="Complete",Overheads!C7,"")</f>
        <v/>
      </c>
      <c r="E13" s="230" t="str">
        <f t="shared" ref="E13:E18" si="1">IFERROR(D13*$E$8,"")</f>
        <v/>
      </c>
      <c r="F13" s="272" t="str">
        <f t="shared" ref="F13:F18" si="2">IFERROR(E13/$E$19,"")</f>
        <v/>
      </c>
      <c r="G13" s="224"/>
      <c r="H13" s="224"/>
      <c r="I13" s="224"/>
      <c r="J13" s="227">
        <f t="shared" si="0"/>
        <v>1</v>
      </c>
    </row>
    <row r="14" spans="2:10" x14ac:dyDescent="0.3">
      <c r="B14" s="76" t="str">
        <f ca="1">Materials!C4</f>
        <v>Materials</v>
      </c>
      <c r="C14" s="55" t="str">
        <f>Materials!C5</f>
        <v>Incomplete</v>
      </c>
      <c r="D14" s="78" t="str">
        <f>IF(C14="Complete",Materials!C7,"")</f>
        <v/>
      </c>
      <c r="E14" s="230" t="str">
        <f t="shared" si="1"/>
        <v/>
      </c>
      <c r="F14" s="272" t="str">
        <f t="shared" si="2"/>
        <v/>
      </c>
      <c r="G14" s="224"/>
      <c r="H14" s="224"/>
      <c r="I14" s="224"/>
      <c r="J14" s="227">
        <f t="shared" si="0"/>
        <v>1</v>
      </c>
    </row>
    <row r="15" spans="2:10" x14ac:dyDescent="0.3">
      <c r="B15" s="76" t="str">
        <f ca="1">'Capital usage'!C4</f>
        <v>Capital usage</v>
      </c>
      <c r="C15" s="55" t="str">
        <f>'Capital usage'!C5</f>
        <v>Incomplete</v>
      </c>
      <c r="D15" s="78" t="str">
        <f>IF(C15="Complete",'Capital usage'!C7,"")</f>
        <v/>
      </c>
      <c r="E15" s="230" t="str">
        <f t="shared" si="1"/>
        <v/>
      </c>
      <c r="F15" s="272" t="str">
        <f t="shared" si="2"/>
        <v/>
      </c>
      <c r="G15" s="224"/>
      <c r="H15" s="224"/>
      <c r="I15" s="224"/>
      <c r="J15" s="227">
        <f t="shared" si="0"/>
        <v>1</v>
      </c>
    </row>
    <row r="16" spans="2:10" x14ac:dyDescent="0.3">
      <c r="B16" s="76" t="str">
        <f ca="1">'Sub contract costs'!C4</f>
        <v>Sub contract costs</v>
      </c>
      <c r="C16" s="55" t="str">
        <f>'Sub contract costs'!C5</f>
        <v>Incomplete</v>
      </c>
      <c r="D16" s="78" t="str">
        <f>IF(C16="Complete",'Sub contract costs'!C7,"")</f>
        <v/>
      </c>
      <c r="E16" s="230" t="str">
        <f t="shared" si="1"/>
        <v/>
      </c>
      <c r="F16" s="272" t="str">
        <f t="shared" si="2"/>
        <v/>
      </c>
      <c r="G16" s="224"/>
      <c r="H16" s="224"/>
      <c r="I16" s="224"/>
      <c r="J16" s="227">
        <f t="shared" si="0"/>
        <v>1</v>
      </c>
    </row>
    <row r="17" spans="2:10" x14ac:dyDescent="0.3">
      <c r="B17" s="76" t="str">
        <f ca="1">'Travel &amp; subsistence'!C4</f>
        <v>Travel &amp; subsistence</v>
      </c>
      <c r="C17" s="55" t="str">
        <f>'Travel &amp; subsistence'!C5</f>
        <v>Incomplete</v>
      </c>
      <c r="D17" s="78" t="str">
        <f>IF(C17="Complete",'Travel &amp; subsistence'!C7,"")</f>
        <v/>
      </c>
      <c r="E17" s="230" t="str">
        <f t="shared" si="1"/>
        <v/>
      </c>
      <c r="F17" s="272" t="str">
        <f t="shared" si="2"/>
        <v/>
      </c>
      <c r="G17" s="224"/>
      <c r="H17" s="224"/>
      <c r="I17" s="224"/>
      <c r="J17" s="227">
        <f t="shared" si="0"/>
        <v>1</v>
      </c>
    </row>
    <row r="18" spans="2:10" x14ac:dyDescent="0.3">
      <c r="B18" s="76" t="str">
        <f ca="1">'Other costs'!C4</f>
        <v>Other costs</v>
      </c>
      <c r="C18" s="55" t="str">
        <f>'Other costs'!C5</f>
        <v>Incomplete</v>
      </c>
      <c r="D18" s="78" t="str">
        <f>IF(C18="Complete",'Other costs'!C7,"")</f>
        <v/>
      </c>
      <c r="E18" s="230" t="str">
        <f t="shared" si="1"/>
        <v/>
      </c>
      <c r="F18" s="272" t="str">
        <f t="shared" si="2"/>
        <v/>
      </c>
      <c r="G18" s="224"/>
      <c r="H18" s="224"/>
      <c r="I18" s="224"/>
      <c r="J18" s="227">
        <f t="shared" si="0"/>
        <v>1</v>
      </c>
    </row>
    <row r="19" spans="2:10" ht="15" thickBot="1" x14ac:dyDescent="0.35">
      <c r="B19" s="77" t="s">
        <v>33</v>
      </c>
      <c r="C19" s="70"/>
      <c r="D19" s="239">
        <f>SUM(D12:D18)</f>
        <v>0</v>
      </c>
      <c r="E19" s="240">
        <f>SUM(E12:E18)</f>
        <v>0</v>
      </c>
      <c r="F19" s="273">
        <f>SUM(F12:F18)</f>
        <v>0</v>
      </c>
      <c r="G19" s="225"/>
      <c r="H19" s="225"/>
      <c r="I19" s="225"/>
      <c r="J19" s="229"/>
    </row>
    <row r="20" spans="2:10" ht="15" thickBot="1" x14ac:dyDescent="0.35">
      <c r="J20" s="229"/>
    </row>
    <row r="21" spans="2:10" ht="15" thickBot="1" x14ac:dyDescent="0.35">
      <c r="B21" s="400" t="s">
        <v>151</v>
      </c>
      <c r="C21" s="401"/>
      <c r="D21" s="401"/>
      <c r="E21" s="401"/>
      <c r="F21" s="401"/>
      <c r="G21" s="401"/>
      <c r="H21" s="401"/>
      <c r="I21" s="402"/>
      <c r="J21" s="275"/>
    </row>
    <row r="22" spans="2:10" x14ac:dyDescent="0.3">
      <c r="B22" s="283"/>
      <c r="C22" s="282" t="s">
        <v>152</v>
      </c>
      <c r="D22" s="259" t="s">
        <v>155</v>
      </c>
      <c r="E22" s="259" t="s">
        <v>156</v>
      </c>
      <c r="F22" s="259" t="s">
        <v>157</v>
      </c>
      <c r="G22" s="259" t="s">
        <v>158</v>
      </c>
      <c r="H22" s="278" t="s">
        <v>159</v>
      </c>
      <c r="I22" s="279" t="s">
        <v>160</v>
      </c>
      <c r="J22" s="275"/>
    </row>
    <row r="23" spans="2:10" x14ac:dyDescent="0.3">
      <c r="B23" s="320"/>
      <c r="C23" s="321"/>
      <c r="D23" s="323" t="s">
        <v>8</v>
      </c>
      <c r="E23" s="323" t="s">
        <v>8</v>
      </c>
      <c r="F23" s="323" t="s">
        <v>8</v>
      </c>
      <c r="G23" s="323" t="s">
        <v>8</v>
      </c>
      <c r="H23" s="323" t="s">
        <v>8</v>
      </c>
      <c r="I23" s="322"/>
      <c r="J23" s="276" t="str">
        <f>IF(D31=0,"",IF(OR(D23="Select…",D23=""),1,IF(E31=0,"",IF(OR(E23="Select…",E23=""),1,IF(F31=0,"",IF(OR(F23="Select…",F23=""),1,IF(G31=0,"",IF(OR(G23="Select…",G23=""),1,IF(H31=0,"",IF(OR(H23="Select…",H23=""),1,""))))))))))</f>
        <v/>
      </c>
    </row>
    <row r="24" spans="2:10" x14ac:dyDescent="0.3">
      <c r="B24" s="284" t="str">
        <f t="shared" ref="B24:B30" ca="1" si="3">B12</f>
        <v>Labour costs</v>
      </c>
      <c r="C24" s="287" t="str">
        <f t="shared" ref="C24:C30" si="4">E12</f>
        <v/>
      </c>
      <c r="D24" s="347"/>
      <c r="E24" s="347"/>
      <c r="F24" s="347"/>
      <c r="G24" s="347"/>
      <c r="H24" s="347"/>
      <c r="I24" s="280" t="str">
        <f t="shared" ref="I24:I30" si="5">IFERROR(ROUND(C24-SUM(D24:H24),0),"")</f>
        <v/>
      </c>
      <c r="J24" s="276" t="str">
        <f t="shared" ref="J24:J30" si="6">IF(I24="","",IF(I24=0,"",1))</f>
        <v/>
      </c>
    </row>
    <row r="25" spans="2:10" x14ac:dyDescent="0.3">
      <c r="B25" s="284" t="str">
        <f t="shared" ca="1" si="3"/>
        <v>Overheads</v>
      </c>
      <c r="C25" s="287" t="str">
        <f t="shared" si="4"/>
        <v/>
      </c>
      <c r="D25" s="347"/>
      <c r="E25" s="347"/>
      <c r="F25" s="347"/>
      <c r="G25" s="347"/>
      <c r="H25" s="347"/>
      <c r="I25" s="280" t="str">
        <f t="shared" si="5"/>
        <v/>
      </c>
      <c r="J25" s="276" t="str">
        <f t="shared" si="6"/>
        <v/>
      </c>
    </row>
    <row r="26" spans="2:10" x14ac:dyDescent="0.3">
      <c r="B26" s="284" t="str">
        <f t="shared" ca="1" si="3"/>
        <v>Materials</v>
      </c>
      <c r="C26" s="287" t="str">
        <f t="shared" si="4"/>
        <v/>
      </c>
      <c r="D26" s="347"/>
      <c r="E26" s="347"/>
      <c r="F26" s="347"/>
      <c r="G26" s="347"/>
      <c r="H26" s="347"/>
      <c r="I26" s="280" t="str">
        <f t="shared" si="5"/>
        <v/>
      </c>
      <c r="J26" s="276" t="str">
        <f t="shared" si="6"/>
        <v/>
      </c>
    </row>
    <row r="27" spans="2:10" x14ac:dyDescent="0.3">
      <c r="B27" s="284" t="str">
        <f t="shared" ca="1" si="3"/>
        <v>Capital usage</v>
      </c>
      <c r="C27" s="287" t="str">
        <f t="shared" si="4"/>
        <v/>
      </c>
      <c r="D27" s="347"/>
      <c r="E27" s="347"/>
      <c r="F27" s="347"/>
      <c r="G27" s="347"/>
      <c r="H27" s="347"/>
      <c r="I27" s="280" t="str">
        <f t="shared" si="5"/>
        <v/>
      </c>
      <c r="J27" s="276" t="str">
        <f t="shared" si="6"/>
        <v/>
      </c>
    </row>
    <row r="28" spans="2:10" x14ac:dyDescent="0.3">
      <c r="B28" s="284" t="str">
        <f t="shared" ca="1" si="3"/>
        <v>Sub contract costs</v>
      </c>
      <c r="C28" s="287" t="str">
        <f t="shared" si="4"/>
        <v/>
      </c>
      <c r="D28" s="347"/>
      <c r="E28" s="347"/>
      <c r="F28" s="347"/>
      <c r="G28" s="347"/>
      <c r="H28" s="347"/>
      <c r="I28" s="280" t="str">
        <f t="shared" si="5"/>
        <v/>
      </c>
      <c r="J28" s="276" t="str">
        <f t="shared" si="6"/>
        <v/>
      </c>
    </row>
    <row r="29" spans="2:10" x14ac:dyDescent="0.3">
      <c r="B29" s="284" t="str">
        <f t="shared" ca="1" si="3"/>
        <v>Travel &amp; subsistence</v>
      </c>
      <c r="C29" s="287" t="str">
        <f t="shared" si="4"/>
        <v/>
      </c>
      <c r="D29" s="347"/>
      <c r="E29" s="347"/>
      <c r="F29" s="347"/>
      <c r="G29" s="347"/>
      <c r="H29" s="347"/>
      <c r="I29" s="280" t="str">
        <f t="shared" si="5"/>
        <v/>
      </c>
      <c r="J29" s="276" t="str">
        <f t="shared" si="6"/>
        <v/>
      </c>
    </row>
    <row r="30" spans="2:10" ht="15" thickBot="1" x14ac:dyDescent="0.35">
      <c r="B30" s="285" t="str">
        <f t="shared" ca="1" si="3"/>
        <v>Other costs</v>
      </c>
      <c r="C30" s="288" t="str">
        <f t="shared" si="4"/>
        <v/>
      </c>
      <c r="D30" s="347"/>
      <c r="E30" s="347"/>
      <c r="F30" s="347"/>
      <c r="G30" s="347"/>
      <c r="H30" s="347"/>
      <c r="I30" s="280" t="str">
        <f t="shared" si="5"/>
        <v/>
      </c>
      <c r="J30" s="277" t="str">
        <f t="shared" si="6"/>
        <v/>
      </c>
    </row>
    <row r="31" spans="2:10" ht="15" thickBot="1" x14ac:dyDescent="0.35">
      <c r="B31" s="286" t="s">
        <v>33</v>
      </c>
      <c r="C31" s="289">
        <f t="shared" ref="C31:I31" si="7">SUM(C24:C30)</f>
        <v>0</v>
      </c>
      <c r="D31" s="351">
        <f t="shared" si="7"/>
        <v>0</v>
      </c>
      <c r="E31" s="351">
        <f t="shared" si="7"/>
        <v>0</v>
      </c>
      <c r="F31" s="351">
        <f t="shared" si="7"/>
        <v>0</v>
      </c>
      <c r="G31" s="351">
        <f t="shared" si="7"/>
        <v>0</v>
      </c>
      <c r="H31" s="352">
        <f t="shared" si="7"/>
        <v>0</v>
      </c>
      <c r="I31" s="281">
        <f t="shared" si="7"/>
        <v>0</v>
      </c>
      <c r="J31" s="228"/>
    </row>
    <row r="32" spans="2:10" ht="15" thickBot="1" x14ac:dyDescent="0.35"/>
    <row r="33" spans="1:10" ht="15" customHeight="1" thickBot="1" x14ac:dyDescent="0.35">
      <c r="A33" s="331"/>
      <c r="B33" s="425" t="s">
        <v>194</v>
      </c>
      <c r="C33" s="426"/>
      <c r="D33" s="426"/>
      <c r="E33" s="426"/>
      <c r="F33" s="426"/>
      <c r="G33" s="426"/>
      <c r="H33" s="426"/>
      <c r="I33" s="427"/>
      <c r="J33" s="344"/>
    </row>
    <row r="34" spans="1:10" ht="15" customHeight="1" thickBot="1" x14ac:dyDescent="0.35">
      <c r="A34" s="331"/>
      <c r="B34" s="422" t="s">
        <v>202</v>
      </c>
      <c r="C34" s="423"/>
      <c r="D34" s="423"/>
      <c r="E34" s="423"/>
      <c r="F34" s="423"/>
      <c r="G34" s="423"/>
      <c r="H34" s="423"/>
      <c r="I34" s="424"/>
      <c r="J34" s="344"/>
    </row>
    <row r="35" spans="1:10" ht="14.4" customHeight="1" x14ac:dyDescent="0.3">
      <c r="A35" s="331"/>
      <c r="B35" s="375"/>
      <c r="C35" s="376" t="s">
        <v>154</v>
      </c>
      <c r="D35" s="377" t="s">
        <v>155</v>
      </c>
      <c r="E35" s="377" t="s">
        <v>156</v>
      </c>
      <c r="F35" s="377" t="s">
        <v>157</v>
      </c>
      <c r="G35" s="377" t="s">
        <v>158</v>
      </c>
      <c r="H35" s="378" t="s">
        <v>159</v>
      </c>
      <c r="I35" s="379" t="s">
        <v>160</v>
      </c>
      <c r="J35" s="344"/>
    </row>
    <row r="36" spans="1:10" ht="14.4" customHeight="1" x14ac:dyDescent="0.3">
      <c r="A36" s="331"/>
      <c r="B36" s="328"/>
      <c r="C36" s="329"/>
      <c r="D36" s="380" t="str">
        <f>IFERROR('SUMMARY - LEAD APPLICANTS ONLY'!D465,"")</f>
        <v>Select…</v>
      </c>
      <c r="E36" s="380" t="str">
        <f>IFERROR('SUMMARY - LEAD APPLICANTS ONLY'!E465,"")</f>
        <v>Select…</v>
      </c>
      <c r="F36" s="380" t="str">
        <f>IFERROR('SUMMARY - LEAD APPLICANTS ONLY'!F465,"")</f>
        <v>Select…</v>
      </c>
      <c r="G36" s="380" t="str">
        <f>IFERROR('SUMMARY - LEAD APPLICANTS ONLY'!G465,"")</f>
        <v>Select…</v>
      </c>
      <c r="H36" s="380" t="str">
        <f>IFERROR('SUMMARY - LEAD APPLICANTS ONLY'!H465,"")</f>
        <v>Select…</v>
      </c>
      <c r="I36" s="330"/>
      <c r="J36" s="344"/>
    </row>
    <row r="37" spans="1:10" ht="14.4" customHeight="1" x14ac:dyDescent="0.3">
      <c r="A37" s="331"/>
      <c r="B37" s="381" t="str">
        <f t="shared" ref="B37:B43" ca="1" si="8">B24</f>
        <v>Labour costs</v>
      </c>
      <c r="C37" s="382">
        <f>IFERROR('SUMMARY - LEAD APPLICANTS ONLY'!C466,"")</f>
        <v>0</v>
      </c>
      <c r="D37" s="354">
        <f>IFERROR('SUMMARY - LEAD APPLICANTS ONLY'!D466,"")</f>
        <v>0</v>
      </c>
      <c r="E37" s="354">
        <f>IFERROR('SUMMARY - LEAD APPLICANTS ONLY'!E466,"")</f>
        <v>0</v>
      </c>
      <c r="F37" s="354">
        <f>IFERROR('SUMMARY - LEAD APPLICANTS ONLY'!F466,"")</f>
        <v>0</v>
      </c>
      <c r="G37" s="354">
        <f>IFERROR('SUMMARY - LEAD APPLICANTS ONLY'!G466,"")</f>
        <v>0</v>
      </c>
      <c r="H37" s="355">
        <f>IFERROR('SUMMARY - LEAD APPLICANTS ONLY'!H466,"")</f>
        <v>0</v>
      </c>
      <c r="I37" s="383">
        <f>IFERROR('SUMMARY - LEAD APPLICANTS ONLY'!I466,"")</f>
        <v>0</v>
      </c>
      <c r="J37" s="344"/>
    </row>
    <row r="38" spans="1:10" ht="14.4" customHeight="1" x14ac:dyDescent="0.3">
      <c r="A38" s="331"/>
      <c r="B38" s="381" t="str">
        <f t="shared" ca="1" si="8"/>
        <v>Overheads</v>
      </c>
      <c r="C38" s="382">
        <f>IFERROR('SUMMARY - LEAD APPLICANTS ONLY'!C467,"")</f>
        <v>0</v>
      </c>
      <c r="D38" s="354">
        <f>IFERROR('SUMMARY - LEAD APPLICANTS ONLY'!D467,"")</f>
        <v>0</v>
      </c>
      <c r="E38" s="354">
        <f>IFERROR('SUMMARY - LEAD APPLICANTS ONLY'!E467,"")</f>
        <v>0</v>
      </c>
      <c r="F38" s="354">
        <f>IFERROR('SUMMARY - LEAD APPLICANTS ONLY'!F467,"")</f>
        <v>0</v>
      </c>
      <c r="G38" s="354">
        <f>IFERROR('SUMMARY - LEAD APPLICANTS ONLY'!G467,"")</f>
        <v>0</v>
      </c>
      <c r="H38" s="355">
        <f>IFERROR('SUMMARY - LEAD APPLICANTS ONLY'!H467,"")</f>
        <v>0</v>
      </c>
      <c r="I38" s="383">
        <f>IFERROR('SUMMARY - LEAD APPLICANTS ONLY'!I467,"")</f>
        <v>0</v>
      </c>
      <c r="J38" s="344"/>
    </row>
    <row r="39" spans="1:10" ht="14.4" customHeight="1" x14ac:dyDescent="0.3">
      <c r="A39" s="331"/>
      <c r="B39" s="381" t="str">
        <f t="shared" ca="1" si="8"/>
        <v>Materials</v>
      </c>
      <c r="C39" s="382">
        <f>IFERROR('SUMMARY - LEAD APPLICANTS ONLY'!C468,"")</f>
        <v>0</v>
      </c>
      <c r="D39" s="354">
        <f>IFERROR('SUMMARY - LEAD APPLICANTS ONLY'!D468,"")</f>
        <v>0</v>
      </c>
      <c r="E39" s="354">
        <f>IFERROR('SUMMARY - LEAD APPLICANTS ONLY'!E468,"")</f>
        <v>0</v>
      </c>
      <c r="F39" s="354">
        <f>IFERROR('SUMMARY - LEAD APPLICANTS ONLY'!F468,"")</f>
        <v>0</v>
      </c>
      <c r="G39" s="354">
        <f>IFERROR('SUMMARY - LEAD APPLICANTS ONLY'!G468,"")</f>
        <v>0</v>
      </c>
      <c r="H39" s="355">
        <f>IFERROR('SUMMARY - LEAD APPLICANTS ONLY'!H468,"")</f>
        <v>0</v>
      </c>
      <c r="I39" s="383">
        <f>IFERROR('SUMMARY - LEAD APPLICANTS ONLY'!I468,"")</f>
        <v>0</v>
      </c>
      <c r="J39" s="344"/>
    </row>
    <row r="40" spans="1:10" ht="14.4" customHeight="1" x14ac:dyDescent="0.3">
      <c r="A40" s="331"/>
      <c r="B40" s="381" t="str">
        <f t="shared" ca="1" si="8"/>
        <v>Capital usage</v>
      </c>
      <c r="C40" s="382">
        <f>IFERROR('SUMMARY - LEAD APPLICANTS ONLY'!C469,"")</f>
        <v>0</v>
      </c>
      <c r="D40" s="354">
        <f>IFERROR('SUMMARY - LEAD APPLICANTS ONLY'!D469,"")</f>
        <v>0</v>
      </c>
      <c r="E40" s="354">
        <f>IFERROR('SUMMARY - LEAD APPLICANTS ONLY'!E469,"")</f>
        <v>0</v>
      </c>
      <c r="F40" s="354">
        <f>IFERROR('SUMMARY - LEAD APPLICANTS ONLY'!F469,"")</f>
        <v>0</v>
      </c>
      <c r="G40" s="354">
        <f>IFERROR('SUMMARY - LEAD APPLICANTS ONLY'!G469,"")</f>
        <v>0</v>
      </c>
      <c r="H40" s="355">
        <f>IFERROR('SUMMARY - LEAD APPLICANTS ONLY'!H469,"")</f>
        <v>0</v>
      </c>
      <c r="I40" s="383">
        <f>IFERROR('SUMMARY - LEAD APPLICANTS ONLY'!I469,"")</f>
        <v>0</v>
      </c>
      <c r="J40" s="344"/>
    </row>
    <row r="41" spans="1:10" ht="14.4" customHeight="1" x14ac:dyDescent="0.3">
      <c r="A41" s="331"/>
      <c r="B41" s="381" t="str">
        <f t="shared" ca="1" si="8"/>
        <v>Sub contract costs</v>
      </c>
      <c r="C41" s="382">
        <f>IFERROR('SUMMARY - LEAD APPLICANTS ONLY'!C470,"")</f>
        <v>0</v>
      </c>
      <c r="D41" s="354">
        <f>IFERROR('SUMMARY - LEAD APPLICANTS ONLY'!D470,"")</f>
        <v>0</v>
      </c>
      <c r="E41" s="354">
        <f>IFERROR('SUMMARY - LEAD APPLICANTS ONLY'!E470,"")</f>
        <v>0</v>
      </c>
      <c r="F41" s="354">
        <f>IFERROR('SUMMARY - LEAD APPLICANTS ONLY'!F470,"")</f>
        <v>0</v>
      </c>
      <c r="G41" s="354">
        <f>IFERROR('SUMMARY - LEAD APPLICANTS ONLY'!G470,"")</f>
        <v>0</v>
      </c>
      <c r="H41" s="355">
        <f>IFERROR('SUMMARY - LEAD APPLICANTS ONLY'!H470,"")</f>
        <v>0</v>
      </c>
      <c r="I41" s="383">
        <f>IFERROR('SUMMARY - LEAD APPLICANTS ONLY'!I470,"")</f>
        <v>0</v>
      </c>
      <c r="J41" s="344"/>
    </row>
    <row r="42" spans="1:10" ht="14.4" customHeight="1" x14ac:dyDescent="0.3">
      <c r="A42" s="331"/>
      <c r="B42" s="381" t="str">
        <f t="shared" ca="1" si="8"/>
        <v>Travel &amp; subsistence</v>
      </c>
      <c r="C42" s="382">
        <f>IFERROR('SUMMARY - LEAD APPLICANTS ONLY'!C471,"")</f>
        <v>0</v>
      </c>
      <c r="D42" s="354">
        <f>IFERROR('SUMMARY - LEAD APPLICANTS ONLY'!D471,"")</f>
        <v>0</v>
      </c>
      <c r="E42" s="354">
        <f>IFERROR('SUMMARY - LEAD APPLICANTS ONLY'!E471,"")</f>
        <v>0</v>
      </c>
      <c r="F42" s="354">
        <f>IFERROR('SUMMARY - LEAD APPLICANTS ONLY'!F471,"")</f>
        <v>0</v>
      </c>
      <c r="G42" s="354">
        <f>IFERROR('SUMMARY - LEAD APPLICANTS ONLY'!G471,"")</f>
        <v>0</v>
      </c>
      <c r="H42" s="355">
        <f>IFERROR('SUMMARY - LEAD APPLICANTS ONLY'!H471,"")</f>
        <v>0</v>
      </c>
      <c r="I42" s="383">
        <f>IFERROR('SUMMARY - LEAD APPLICANTS ONLY'!I471,"")</f>
        <v>0</v>
      </c>
      <c r="J42" s="344"/>
    </row>
    <row r="43" spans="1:10" ht="15" customHeight="1" thickBot="1" x14ac:dyDescent="0.35">
      <c r="A43" s="331"/>
      <c r="B43" s="384" t="str">
        <f t="shared" ca="1" si="8"/>
        <v>Other costs</v>
      </c>
      <c r="C43" s="385">
        <f>IFERROR('SUMMARY - LEAD APPLICANTS ONLY'!C472,"")</f>
        <v>0</v>
      </c>
      <c r="D43" s="386">
        <f>IFERROR('SUMMARY - LEAD APPLICANTS ONLY'!D472,"")</f>
        <v>0</v>
      </c>
      <c r="E43" s="386">
        <f>IFERROR('SUMMARY - LEAD APPLICANTS ONLY'!E472,"")</f>
        <v>0</v>
      </c>
      <c r="F43" s="386">
        <f>IFERROR('SUMMARY - LEAD APPLICANTS ONLY'!F472,"")</f>
        <v>0</v>
      </c>
      <c r="G43" s="386">
        <f>IFERROR('SUMMARY - LEAD APPLICANTS ONLY'!G472,"")</f>
        <v>0</v>
      </c>
      <c r="H43" s="387">
        <f>IFERROR('SUMMARY - LEAD APPLICANTS ONLY'!H472,"")</f>
        <v>0</v>
      </c>
      <c r="I43" s="383">
        <f>IFERROR('SUMMARY - LEAD APPLICANTS ONLY'!I472,"")</f>
        <v>0</v>
      </c>
      <c r="J43" s="344"/>
    </row>
    <row r="44" spans="1:10" ht="15" customHeight="1" thickBot="1" x14ac:dyDescent="0.35">
      <c r="A44" s="331"/>
      <c r="B44" s="388" t="s">
        <v>33</v>
      </c>
      <c r="C44" s="389">
        <f t="shared" ref="C44:I44" si="9">SUM(C37:C43)</f>
        <v>0</v>
      </c>
      <c r="D44" s="390">
        <f t="shared" si="9"/>
        <v>0</v>
      </c>
      <c r="E44" s="390">
        <f t="shared" si="9"/>
        <v>0</v>
      </c>
      <c r="F44" s="390">
        <f t="shared" si="9"/>
        <v>0</v>
      </c>
      <c r="G44" s="390">
        <f t="shared" si="9"/>
        <v>0</v>
      </c>
      <c r="H44" s="391">
        <f t="shared" si="9"/>
        <v>0</v>
      </c>
      <c r="I44" s="392">
        <f t="shared" si="9"/>
        <v>0</v>
      </c>
    </row>
    <row r="45" spans="1:10" s="18" customFormat="1" ht="15" customHeight="1" x14ac:dyDescent="0.3">
      <c r="A45" s="372"/>
      <c r="B45" s="22"/>
      <c r="C45" s="373"/>
      <c r="D45" s="373"/>
      <c r="E45" s="373"/>
      <c r="F45" s="373"/>
      <c r="G45" s="373"/>
      <c r="H45" s="373"/>
      <c r="I45" s="373"/>
      <c r="J45" s="374"/>
    </row>
    <row r="46" spans="1:10" x14ac:dyDescent="0.3">
      <c r="B46" s="410" t="s">
        <v>85</v>
      </c>
      <c r="C46" s="411"/>
      <c r="D46" s="411"/>
      <c r="E46" s="411"/>
      <c r="F46" s="411"/>
      <c r="G46" s="411"/>
      <c r="H46" s="411"/>
      <c r="I46" s="412"/>
    </row>
    <row r="47" spans="1:10" ht="24.6" customHeight="1" x14ac:dyDescent="0.3">
      <c r="B47" s="413" t="s">
        <v>86</v>
      </c>
      <c r="C47" s="414"/>
      <c r="D47" s="414"/>
      <c r="E47" s="414"/>
      <c r="F47" s="414"/>
      <c r="G47" s="414"/>
      <c r="H47" s="414"/>
      <c r="I47" s="415"/>
    </row>
    <row r="48" spans="1:10" ht="56.4" customHeight="1" x14ac:dyDescent="0.3">
      <c r="B48" s="416" t="s">
        <v>185</v>
      </c>
      <c r="C48" s="417"/>
      <c r="D48" s="417"/>
      <c r="E48" s="417"/>
      <c r="F48" s="417"/>
      <c r="G48" s="417"/>
      <c r="H48" s="417"/>
      <c r="I48" s="418"/>
    </row>
    <row r="49" spans="2:9" ht="29.4" customHeight="1" x14ac:dyDescent="0.3">
      <c r="B49" s="416" t="str">
        <f>" - Costs included within this application adhere to the rules surrounding the "&amp;'Application details'!C19&amp;" classification per HM Treasury guidance; and"</f>
        <v xml:space="preserve"> - Costs included within this application adhere to the rules surrounding the Capital - Research &amp; Development classification per HM Treasury guidance; and</v>
      </c>
      <c r="C49" s="417"/>
      <c r="D49" s="417"/>
      <c r="E49" s="417"/>
      <c r="F49" s="417"/>
      <c r="G49" s="417"/>
      <c r="H49" s="417"/>
      <c r="I49" s="418"/>
    </row>
    <row r="50" spans="2:9" ht="50.4" customHeight="1" x14ac:dyDescent="0.3">
      <c r="B50" s="419" t="s">
        <v>98</v>
      </c>
      <c r="C50" s="420"/>
      <c r="D50" s="420"/>
      <c r="E50" s="420"/>
      <c r="F50" s="420"/>
      <c r="G50" s="420"/>
      <c r="H50" s="420"/>
      <c r="I50" s="421"/>
    </row>
    <row r="51" spans="2:9" ht="24.6" customHeight="1" x14ac:dyDescent="0.3">
      <c r="B51" s="109" t="s">
        <v>89</v>
      </c>
      <c r="C51" s="403"/>
      <c r="D51" s="403"/>
      <c r="E51" s="403"/>
      <c r="F51" s="403"/>
      <c r="G51" s="403"/>
      <c r="H51" s="403"/>
      <c r="I51" s="404"/>
    </row>
    <row r="52" spans="2:9" ht="24.6" customHeight="1" x14ac:dyDescent="0.3">
      <c r="B52" s="109" t="s">
        <v>88</v>
      </c>
      <c r="C52" s="405"/>
      <c r="D52" s="405"/>
      <c r="E52" s="405"/>
      <c r="F52" s="405"/>
      <c r="G52" s="405"/>
      <c r="H52" s="405"/>
      <c r="I52" s="406"/>
    </row>
    <row r="53" spans="2:9" ht="91.5" customHeight="1" thickBot="1" x14ac:dyDescent="0.35">
      <c r="B53" s="174" t="s">
        <v>110</v>
      </c>
      <c r="C53" s="407"/>
      <c r="D53" s="407"/>
      <c r="E53" s="407"/>
      <c r="F53" s="407"/>
      <c r="G53" s="407"/>
      <c r="H53" s="407"/>
      <c r="I53" s="408"/>
    </row>
    <row r="54" spans="2:9" ht="14.4" customHeight="1" x14ac:dyDescent="0.3">
      <c r="B54" s="409" t="str">
        <f>IF(SUM(J:J)&gt;0,"Not valid for submission - must clear validations above ","")</f>
        <v xml:space="preserve">Not valid for submission - must clear validations above </v>
      </c>
      <c r="C54" s="409"/>
      <c r="D54" s="409"/>
      <c r="E54" s="409"/>
      <c r="F54" s="409"/>
      <c r="G54" s="409"/>
      <c r="H54" s="409"/>
      <c r="I54" s="409"/>
    </row>
    <row r="57" spans="2:9" x14ac:dyDescent="0.3">
      <c r="B57" s="206"/>
      <c r="C57" s="207"/>
      <c r="D57" s="207"/>
      <c r="E57" s="207"/>
      <c r="F57" s="207"/>
      <c r="G57" s="207"/>
      <c r="H57" s="207"/>
      <c r="I57" s="207"/>
    </row>
  </sheetData>
  <sheetProtection algorithmName="SHA-512" hashValue="7Epv9IfjDzsVDmQJJdwKbWvQPQ7Ojx4OHcO4i53BooPzJrqlAk69QkVTgykgNPEhzkVhM9Zw3BYqGLBms8oFWw==" saltValue="q4G40mtTHr3JGyiEA9Zk9w==" spinCount="100000" sheet="1" formatColumns="0" formatRows="0" autoFilter="0"/>
  <autoFilter ref="J6:J30"/>
  <mergeCells count="12">
    <mergeCell ref="B21:I21"/>
    <mergeCell ref="C51:I51"/>
    <mergeCell ref="C52:I52"/>
    <mergeCell ref="C53:I53"/>
    <mergeCell ref="B54:I54"/>
    <mergeCell ref="B46:I46"/>
    <mergeCell ref="B47:I47"/>
    <mergeCell ref="B48:I48"/>
    <mergeCell ref="B49:I49"/>
    <mergeCell ref="B50:I50"/>
    <mergeCell ref="B34:I34"/>
    <mergeCell ref="B33:I33"/>
  </mergeCells>
  <conditionalFormatting sqref="C5">
    <cfRule type="containsText" dxfId="68" priority="19" operator="containsText" text="Incomplete">
      <formula>NOT(ISERROR(SEARCH("Incomplete",C5)))</formula>
    </cfRule>
    <cfRule type="containsText" dxfId="67" priority="20" operator="containsText" text="Complete">
      <formula>NOT(ISERROR(SEARCH("Complete",C5)))</formula>
    </cfRule>
    <cfRule type="containsText" dxfId="66" priority="21" operator="containsText" text="Rows">
      <formula>NOT(ISERROR(SEARCH("Rows",C5)))</formula>
    </cfRule>
  </conditionalFormatting>
  <conditionalFormatting sqref="C12:C18">
    <cfRule type="containsText" dxfId="65" priority="16" operator="containsText" text="Incomplete">
      <formula>NOT(ISERROR(SEARCH("Incomplete",C12)))</formula>
    </cfRule>
    <cfRule type="containsText" dxfId="64" priority="17" operator="containsText" text="Complete">
      <formula>NOT(ISERROR(SEARCH("Complete",C12)))</formula>
    </cfRule>
    <cfRule type="containsText" dxfId="63" priority="18" operator="containsText" text="Rows">
      <formula>NOT(ISERROR(SEARCH("Rows",C12)))</formula>
    </cfRule>
  </conditionalFormatting>
  <conditionalFormatting sqref="C10:C11">
    <cfRule type="containsText" dxfId="62" priority="13" operator="containsText" text="Incomplete">
      <formula>NOT(ISERROR(SEARCH("Incomplete",C10)))</formula>
    </cfRule>
    <cfRule type="containsText" dxfId="61" priority="14" operator="containsText" text="Complete">
      <formula>NOT(ISERROR(SEARCH("Complete",C10)))</formula>
    </cfRule>
    <cfRule type="containsText" dxfId="60" priority="15" operator="containsText" text="Rows">
      <formula>NOT(ISERROR(SEARCH("Rows",C10)))</formula>
    </cfRule>
  </conditionalFormatting>
  <conditionalFormatting sqref="B47:B50 B51:C53">
    <cfRule type="expression" dxfId="59" priority="22">
      <formula>$B$54="Not valid for submission - must clear validations above "</formula>
    </cfRule>
  </conditionalFormatting>
  <conditionalFormatting sqref="B54">
    <cfRule type="containsText" dxfId="58" priority="11" operator="containsText" text="Not valid">
      <formula>NOT(ISERROR(SEARCH("Not valid",B54)))</formula>
    </cfRule>
  </conditionalFormatting>
  <conditionalFormatting sqref="C24:C30">
    <cfRule type="containsText" dxfId="57" priority="5" operator="containsText" text="Incomplete">
      <formula>NOT(ISERROR(SEARCH("Incomplete",C24)))</formula>
    </cfRule>
    <cfRule type="containsText" dxfId="56" priority="6" operator="containsText" text="Complete">
      <formula>NOT(ISERROR(SEARCH("Complete",C24)))</formula>
    </cfRule>
    <cfRule type="containsText" dxfId="55" priority="7" operator="containsText" text="Rows">
      <formula>NOT(ISERROR(SEARCH("Rows",C24)))</formula>
    </cfRule>
  </conditionalFormatting>
  <conditionalFormatting sqref="C37:C43">
    <cfRule type="containsText" dxfId="54" priority="2" operator="containsText" text="Incomplete">
      <formula>NOT(ISERROR(SEARCH("Incomplete",C37)))</formula>
    </cfRule>
    <cfRule type="containsText" dxfId="53" priority="3" operator="containsText" text="Complete">
      <formula>NOT(ISERROR(SEARCH("Complete",C37)))</formula>
    </cfRule>
    <cfRule type="containsText" dxfId="52" priority="4" operator="containsText" text="Rows">
      <formula>NOT(ISERROR(SEARCH("Rows",C37)))</formula>
    </cfRule>
  </conditionalFormatting>
  <dataValidations count="6">
    <dataValidation type="decimal" errorStyle="warning" operator="lessThan" allowBlank="1" showInputMessage="1" showErrorMessage="1" error="The DCMS standard is 50% - we may need to discuss this with the applicant " sqref="G8:I8">
      <formula1>0.51</formula1>
    </dataValidation>
    <dataValidation type="list" allowBlank="1" showInputMessage="1" showErrorMessage="1" sqref="C6:C7 C57">
      <formula1>"Select…,Yes - Complete below,No"</formula1>
    </dataValidation>
    <dataValidation type="decimal" allowBlank="1" showInputMessage="1" showErrorMessage="1" errorTitle="Input error" error="Include a value between 0% and 100%._x000a__x000a_Include 0% if you are not seeking any DCMS funding. " sqref="E8">
      <formula1>0</formula1>
      <formula2>1</formula2>
    </dataValidation>
    <dataValidation errorStyle="warning" operator="lessThan" allowBlank="1" showInputMessage="1" showErrorMessage="1" error="The DCMS standard is 50% - we may need to discuss this with the applicant " sqref="F8"/>
    <dataValidation type="list" allowBlank="1" showInputMessage="1" showErrorMessage="1" errorTitle="Input error" error="Select from drop down list only." sqref="D23:H23">
      <formula1>"Select…,18/19,19/20,20/21,21/22,22/23"</formula1>
    </dataValidation>
    <dataValidation type="decimal" operator="greaterThan" allowBlank="1" showInputMessage="1" showErrorMessage="1" errorTitle="Input error" error="Please enter value greater than zero" sqref="D24:H30">
      <formula1>0</formula1>
    </dataValidation>
  </dataValidations>
  <pageMargins left="0.31496062992125984" right="0.31496062992125984" top="0.35433070866141736" bottom="0.35433070866141736" header="0.31496062992125984" footer="0.31496062992125984"/>
  <pageSetup paperSize="9" scale="57" orientation="landscape" r:id="rId1"/>
  <ignoredErrors>
    <ignoredError sqref="F8" unlockedFormula="1"/>
  </ignoredErrors>
  <extLst>
    <ext xmlns:x14="http://schemas.microsoft.com/office/spreadsheetml/2009/9/main" uri="{78C0D931-6437-407d-A8EE-F0AAD7539E65}">
      <x14:conditionalFormattings>
        <x14:conditionalFormatting xmlns:xm="http://schemas.microsoft.com/office/excel/2006/main">
          <x14:cfRule type="expression" priority="1" id="{78A6FAC6-DFF1-4474-AA81-3E6AF74BA660}">
            <xm:f>'Application details'!$C$29="Collaborator - will receive funding via a lead applicant"</xm:f>
            <x14:dxf>
              <font>
                <color theme="0"/>
              </font>
              <fill>
                <patternFill>
                  <bgColor theme="0"/>
                </patternFill>
              </fill>
              <border>
                <left/>
                <right/>
                <top/>
                <bottom/>
                <vertical/>
                <horizontal/>
              </border>
            </x14:dxf>
          </x14:cfRule>
          <xm:sqref>B34:I44 B33</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I97"/>
  <sheetViews>
    <sheetView showGridLines="0" zoomScale="80" zoomScaleNormal="80" workbookViewId="0">
      <pane ySplit="6" topLeftCell="A7" activePane="bottomLeft" state="frozen"/>
      <selection pane="bottomLeft" activeCell="C13" sqref="C13"/>
    </sheetView>
  </sheetViews>
  <sheetFormatPr defaultColWidth="8.6640625" defaultRowHeight="13.2" x14ac:dyDescent="0.25"/>
  <cols>
    <col min="1" max="1" width="5.5546875" style="1" customWidth="1"/>
    <col min="2" max="3" width="75.5546875" style="1" customWidth="1"/>
    <col min="4" max="4" width="14.6640625" style="1" customWidth="1"/>
    <col min="5" max="16384" width="8.6640625" style="1"/>
  </cols>
  <sheetData>
    <row r="1" spans="1:9" x14ac:dyDescent="0.25">
      <c r="B1" s="3" t="s">
        <v>0</v>
      </c>
      <c r="C1" s="4"/>
      <c r="D1" s="4"/>
    </row>
    <row r="2" spans="1:9" ht="13.8" thickBot="1" x14ac:dyDescent="0.3">
      <c r="B2" s="5" t="s">
        <v>1</v>
      </c>
      <c r="C2" s="6"/>
      <c r="D2" s="6"/>
    </row>
    <row r="3" spans="1:9" customFormat="1" ht="14.4" x14ac:dyDescent="0.3">
      <c r="B3" s="35" t="s">
        <v>2</v>
      </c>
      <c r="C3" s="36" t="str">
        <f>IF('Application details'!C23="","",'Application details'!C23)</f>
        <v/>
      </c>
      <c r="D3" s="22"/>
      <c r="E3" s="22"/>
      <c r="F3" s="22"/>
      <c r="G3" s="22"/>
      <c r="H3" s="22"/>
      <c r="I3" s="22"/>
    </row>
    <row r="4" spans="1:9" customFormat="1" ht="14.4" x14ac:dyDescent="0.3">
      <c r="B4" s="37" t="s">
        <v>173</v>
      </c>
      <c r="C4" s="38" t="str">
        <f ca="1">MID(CELL("filename",A1),FIND("]",CELL("filename",A1))+1,255)</f>
        <v>Application details</v>
      </c>
      <c r="D4" s="7"/>
      <c r="E4" s="7"/>
      <c r="F4" s="7"/>
      <c r="G4" s="7"/>
      <c r="H4" s="7"/>
      <c r="I4" s="7"/>
    </row>
    <row r="5" spans="1:9" ht="14.1" customHeight="1" thickBot="1" x14ac:dyDescent="0.3">
      <c r="B5" s="16" t="s">
        <v>72</v>
      </c>
      <c r="C5" s="258" t="str">
        <f>IF(SUM(D:D)&gt;0,"Incomplete - "&amp;SUM(D:D)&amp;" Rows are missing data","Complete")</f>
        <v>Incomplete - 31 Rows are missing data</v>
      </c>
      <c r="D5" s="248"/>
    </row>
    <row r="6" spans="1:9" ht="14.1" customHeight="1" thickBot="1" x14ac:dyDescent="0.3">
      <c r="A6" s="7"/>
      <c r="B6" s="7"/>
      <c r="C6" s="7"/>
      <c r="D6" s="248"/>
    </row>
    <row r="7" spans="1:9" ht="14.1" customHeight="1" x14ac:dyDescent="0.25">
      <c r="B7" s="8" t="s">
        <v>5</v>
      </c>
      <c r="C7" s="9"/>
      <c r="D7" s="247"/>
    </row>
    <row r="8" spans="1:9" ht="14.1" customHeight="1" x14ac:dyDescent="0.25">
      <c r="B8" s="64" t="s">
        <v>18</v>
      </c>
      <c r="C8" s="10" t="s">
        <v>19</v>
      </c>
      <c r="D8" s="247"/>
    </row>
    <row r="9" spans="1:9" ht="14.1" customHeight="1" x14ac:dyDescent="0.25">
      <c r="B9" s="64" t="s">
        <v>4</v>
      </c>
      <c r="C9" s="318" t="s">
        <v>206</v>
      </c>
      <c r="D9" s="247"/>
    </row>
    <row r="10" spans="1:9" ht="14.1" customHeight="1" x14ac:dyDescent="0.25">
      <c r="B10" s="64" t="s">
        <v>189</v>
      </c>
      <c r="C10" s="318" t="s">
        <v>204</v>
      </c>
      <c r="D10" s="247"/>
    </row>
    <row r="11" spans="1:9" ht="14.1" customHeight="1" x14ac:dyDescent="0.25">
      <c r="B11" s="64" t="s">
        <v>190</v>
      </c>
      <c r="C11" s="318" t="s">
        <v>205</v>
      </c>
      <c r="D11" s="247"/>
    </row>
    <row r="12" spans="1:9" ht="14.1" customHeight="1" x14ac:dyDescent="0.25">
      <c r="B12" s="64" t="s">
        <v>191</v>
      </c>
      <c r="C12" s="318"/>
      <c r="D12" s="247"/>
    </row>
    <row r="13" spans="1:9" ht="14.1" customHeight="1" x14ac:dyDescent="0.25">
      <c r="B13" s="64" t="s">
        <v>6</v>
      </c>
      <c r="C13" s="394">
        <v>43831</v>
      </c>
      <c r="D13" s="247"/>
    </row>
    <row r="14" spans="1:9" ht="14.1" customHeight="1" x14ac:dyDescent="0.25">
      <c r="B14" s="64" t="s">
        <v>7</v>
      </c>
      <c r="C14" s="394">
        <v>44651</v>
      </c>
      <c r="D14" s="207"/>
    </row>
    <row r="15" spans="1:9" ht="14.1" customHeight="1" x14ac:dyDescent="0.25">
      <c r="B15" s="168" t="s">
        <v>87</v>
      </c>
      <c r="C15" s="395">
        <v>43763</v>
      </c>
      <c r="D15" s="248"/>
    </row>
    <row r="16" spans="1:9" ht="14.1" customHeight="1" x14ac:dyDescent="0.25">
      <c r="B16" s="169" t="s">
        <v>186</v>
      </c>
      <c r="C16" s="319"/>
      <c r="D16" s="248"/>
    </row>
    <row r="17" spans="2:4" ht="14.1" customHeight="1" x14ac:dyDescent="0.25">
      <c r="B17" s="169" t="s">
        <v>143</v>
      </c>
      <c r="C17" s="428" t="s">
        <v>182</v>
      </c>
      <c r="D17" s="248"/>
    </row>
    <row r="18" spans="2:4" ht="13.5" customHeight="1" x14ac:dyDescent="0.25">
      <c r="B18" s="171" t="s">
        <v>144</v>
      </c>
      <c r="C18" s="430"/>
      <c r="D18" s="248"/>
    </row>
    <row r="19" spans="2:4" ht="14.1" customHeight="1" x14ac:dyDescent="0.25">
      <c r="B19" s="169" t="s">
        <v>97</v>
      </c>
      <c r="C19" s="428" t="s">
        <v>99</v>
      </c>
      <c r="D19" s="248"/>
    </row>
    <row r="20" spans="2:4" ht="13.5" customHeight="1" thickBot="1" x14ac:dyDescent="0.3">
      <c r="B20" s="246" t="s">
        <v>144</v>
      </c>
      <c r="C20" s="429"/>
      <c r="D20" s="248"/>
    </row>
    <row r="21" spans="2:4" ht="13.8" thickBot="1" x14ac:dyDescent="0.3">
      <c r="B21" s="210"/>
      <c r="C21" s="211"/>
      <c r="D21" s="99"/>
    </row>
    <row r="22" spans="2:4" x14ac:dyDescent="0.25">
      <c r="B22" s="63" t="s">
        <v>3</v>
      </c>
      <c r="C22" s="264"/>
      <c r="D22" s="108" t="s">
        <v>96</v>
      </c>
    </row>
    <row r="23" spans="2:4" x14ac:dyDescent="0.25">
      <c r="B23" s="37" t="s">
        <v>21</v>
      </c>
      <c r="C23" s="116"/>
      <c r="D23" s="162">
        <f>IF(C23="",1,IF(C23="Select…",1,""))</f>
        <v>1</v>
      </c>
    </row>
    <row r="24" spans="2:4" x14ac:dyDescent="0.25">
      <c r="B24" s="37" t="s">
        <v>11</v>
      </c>
      <c r="C24" s="116" t="s">
        <v>8</v>
      </c>
      <c r="D24" s="161">
        <f>IF(C24="",1,IF(C24="Select…",1,""))</f>
        <v>1</v>
      </c>
    </row>
    <row r="25" spans="2:4" x14ac:dyDescent="0.25">
      <c r="B25" s="110" t="s">
        <v>12</v>
      </c>
      <c r="C25" s="117"/>
      <c r="D25" s="161" t="str">
        <f>IF(C24="Other - include details below",IF(C25="",1,IF(C25="Select…",1,"")),"")</f>
        <v/>
      </c>
    </row>
    <row r="26" spans="2:4" x14ac:dyDescent="0.25">
      <c r="B26" s="37" t="s">
        <v>23</v>
      </c>
      <c r="C26" s="116"/>
      <c r="D26" s="161">
        <f>IF(C26="",1,IF(C26="Select…",1,""))</f>
        <v>1</v>
      </c>
    </row>
    <row r="27" spans="2:4" x14ac:dyDescent="0.25">
      <c r="B27" s="37" t="s">
        <v>10</v>
      </c>
      <c r="C27" s="235"/>
      <c r="D27" s="161">
        <f>IF(C27="",1,IF(C27="Select…",1,""))</f>
        <v>1</v>
      </c>
    </row>
    <row r="28" spans="2:4" x14ac:dyDescent="0.25">
      <c r="B28" s="37" t="s">
        <v>162</v>
      </c>
      <c r="C28" s="235"/>
      <c r="D28" s="161">
        <f>IF(C28="",1,IF(C28="Select…",1,""))</f>
        <v>1</v>
      </c>
    </row>
    <row r="29" spans="2:4" s="2" customFormat="1" x14ac:dyDescent="0.25">
      <c r="B29" s="37" t="s">
        <v>126</v>
      </c>
      <c r="C29" s="116" t="s">
        <v>8</v>
      </c>
      <c r="D29" s="161">
        <f>IF(C29="",1,IF(C29="Select…",1,""))</f>
        <v>1</v>
      </c>
    </row>
    <row r="30" spans="2:4" ht="13.8" thickBot="1" x14ac:dyDescent="0.3">
      <c r="B30" s="111" t="s">
        <v>9</v>
      </c>
      <c r="C30" s="118"/>
      <c r="D30" s="161" t="str">
        <f>IF(C29="Consortium member - will receive funding via a lead partner",IF(C30="",1,IF(C30="Select…",1,"")),"")</f>
        <v/>
      </c>
    </row>
    <row r="31" spans="2:4" ht="13.8" thickBot="1" x14ac:dyDescent="0.3">
      <c r="B31" s="165"/>
      <c r="C31" s="166"/>
      <c r="D31" s="163"/>
    </row>
    <row r="32" spans="2:4" ht="13.8" thickBot="1" x14ac:dyDescent="0.3">
      <c r="B32" s="14" t="s">
        <v>127</v>
      </c>
      <c r="C32" s="97"/>
      <c r="D32" s="163"/>
    </row>
    <row r="33" spans="2:4" x14ac:dyDescent="0.25">
      <c r="B33" s="57" t="s">
        <v>128</v>
      </c>
      <c r="C33" s="115" t="s">
        <v>8</v>
      </c>
      <c r="D33" s="161">
        <f>IF(C33="",1,IF(C33="Select…",1,""))</f>
        <v>1</v>
      </c>
    </row>
    <row r="34" spans="2:4" x14ac:dyDescent="0.25">
      <c r="B34" s="37" t="s">
        <v>129</v>
      </c>
      <c r="C34" s="116"/>
      <c r="D34" s="161">
        <f t="shared" ref="D34:D47" si="0">IF(C34="",1,IF(C34="Select…",1,""))</f>
        <v>1</v>
      </c>
    </row>
    <row r="35" spans="2:4" x14ac:dyDescent="0.25">
      <c r="B35" s="37" t="s">
        <v>130</v>
      </c>
      <c r="C35" s="116"/>
      <c r="D35" s="161">
        <f t="shared" si="0"/>
        <v>1</v>
      </c>
    </row>
    <row r="36" spans="2:4" x14ac:dyDescent="0.25">
      <c r="B36" s="37" t="s">
        <v>88</v>
      </c>
      <c r="C36" s="116"/>
      <c r="D36" s="161">
        <f t="shared" si="0"/>
        <v>1</v>
      </c>
    </row>
    <row r="37" spans="2:4" x14ac:dyDescent="0.25">
      <c r="B37" s="37" t="s">
        <v>131</v>
      </c>
      <c r="C37" s="235"/>
      <c r="D37" s="161">
        <f t="shared" si="0"/>
        <v>1</v>
      </c>
    </row>
    <row r="38" spans="2:4" x14ac:dyDescent="0.25">
      <c r="B38" s="37" t="s">
        <v>132</v>
      </c>
      <c r="C38" s="235"/>
      <c r="D38" s="161">
        <f t="shared" si="0"/>
        <v>1</v>
      </c>
    </row>
    <row r="39" spans="2:4" ht="13.8" thickBot="1" x14ac:dyDescent="0.3">
      <c r="B39" s="16" t="s">
        <v>133</v>
      </c>
      <c r="C39" s="119"/>
      <c r="D39" s="161">
        <f t="shared" si="0"/>
        <v>1</v>
      </c>
    </row>
    <row r="40" spans="2:4" ht="13.8" thickBot="1" x14ac:dyDescent="0.3">
      <c r="B40" s="165"/>
      <c r="C40" s="167"/>
      <c r="D40" s="163"/>
    </row>
    <row r="41" spans="2:4" ht="13.8" thickBot="1" x14ac:dyDescent="0.3">
      <c r="B41" s="63" t="s">
        <v>134</v>
      </c>
      <c r="C41" s="98"/>
      <c r="D41" s="161"/>
    </row>
    <row r="42" spans="2:4" x14ac:dyDescent="0.25">
      <c r="B42" s="35" t="s">
        <v>13</v>
      </c>
      <c r="C42" s="120"/>
      <c r="D42" s="161">
        <f t="shared" si="0"/>
        <v>1</v>
      </c>
    </row>
    <row r="43" spans="2:4" x14ac:dyDescent="0.25">
      <c r="B43" s="37" t="s">
        <v>14</v>
      </c>
      <c r="C43" s="116"/>
      <c r="D43" s="161">
        <f t="shared" si="0"/>
        <v>1</v>
      </c>
    </row>
    <row r="44" spans="2:4" x14ac:dyDescent="0.25">
      <c r="B44" s="37" t="s">
        <v>15</v>
      </c>
      <c r="C44" s="116"/>
      <c r="D44" s="161"/>
    </row>
    <row r="45" spans="2:4" x14ac:dyDescent="0.25">
      <c r="B45" s="37" t="s">
        <v>16</v>
      </c>
      <c r="C45" s="116"/>
      <c r="D45" s="161">
        <f t="shared" si="0"/>
        <v>1</v>
      </c>
    </row>
    <row r="46" spans="2:4" x14ac:dyDescent="0.25">
      <c r="B46" s="37" t="s">
        <v>17</v>
      </c>
      <c r="C46" s="116"/>
      <c r="D46" s="161">
        <f t="shared" si="0"/>
        <v>1</v>
      </c>
    </row>
    <row r="47" spans="2:4" ht="13.8" thickBot="1" x14ac:dyDescent="0.3">
      <c r="B47" s="16" t="s">
        <v>20</v>
      </c>
      <c r="C47" s="119"/>
      <c r="D47" s="161">
        <f t="shared" si="0"/>
        <v>1</v>
      </c>
    </row>
    <row r="48" spans="2:4" ht="13.8" thickBot="1" x14ac:dyDescent="0.3">
      <c r="B48" s="164"/>
      <c r="C48" s="167"/>
      <c r="D48" s="163"/>
    </row>
    <row r="49" spans="2:4" x14ac:dyDescent="0.25">
      <c r="B49" s="63" t="s">
        <v>148</v>
      </c>
      <c r="C49" s="179"/>
      <c r="D49" s="163"/>
    </row>
    <row r="50" spans="2:4" x14ac:dyDescent="0.25">
      <c r="B50" s="213" t="s">
        <v>146</v>
      </c>
      <c r="C50" s="214"/>
      <c r="D50" s="163"/>
    </row>
    <row r="51" spans="2:4" x14ac:dyDescent="0.25">
      <c r="B51" s="261" t="s">
        <v>145</v>
      </c>
      <c r="C51" s="215"/>
      <c r="D51" s="163"/>
    </row>
    <row r="52" spans="2:4" x14ac:dyDescent="0.25">
      <c r="B52" s="261" t="s">
        <v>147</v>
      </c>
      <c r="C52" s="215"/>
      <c r="D52" s="163"/>
    </row>
    <row r="53" spans="2:4" x14ac:dyDescent="0.25">
      <c r="B53" s="262" t="s">
        <v>141</v>
      </c>
      <c r="C53" s="260"/>
      <c r="D53" s="163"/>
    </row>
    <row r="54" spans="2:4" x14ac:dyDescent="0.25">
      <c r="B54" s="263" t="s">
        <v>183</v>
      </c>
      <c r="C54" s="216"/>
      <c r="D54" s="163"/>
    </row>
    <row r="55" spans="2:4" x14ac:dyDescent="0.25">
      <c r="B55" s="57" t="s">
        <v>139</v>
      </c>
      <c r="C55" s="180"/>
      <c r="D55" s="161">
        <f t="shared" ref="D55:D63" si="1">IF(C55="",1,IF(C55="Select…",1,""))</f>
        <v>1</v>
      </c>
    </row>
    <row r="56" spans="2:4" x14ac:dyDescent="0.25">
      <c r="B56" s="181" t="s">
        <v>140</v>
      </c>
      <c r="C56" s="180"/>
      <c r="D56" s="161">
        <f t="shared" si="1"/>
        <v>1</v>
      </c>
    </row>
    <row r="57" spans="2:4" x14ac:dyDescent="0.25">
      <c r="B57" s="37" t="s">
        <v>164</v>
      </c>
      <c r="C57" s="241"/>
      <c r="D57" s="161">
        <f t="shared" si="1"/>
        <v>1</v>
      </c>
    </row>
    <row r="58" spans="2:4" x14ac:dyDescent="0.25">
      <c r="B58" s="37" t="s">
        <v>163</v>
      </c>
      <c r="C58" s="212"/>
      <c r="D58" s="161">
        <f t="shared" si="1"/>
        <v>1</v>
      </c>
    </row>
    <row r="59" spans="2:4" x14ac:dyDescent="0.25">
      <c r="B59" s="37" t="s">
        <v>138</v>
      </c>
      <c r="C59" s="122" t="s">
        <v>8</v>
      </c>
      <c r="D59" s="161">
        <f t="shared" si="1"/>
        <v>1</v>
      </c>
    </row>
    <row r="60" spans="2:4" x14ac:dyDescent="0.25">
      <c r="B60" s="37" t="s">
        <v>137</v>
      </c>
      <c r="C60" s="121"/>
      <c r="D60" s="161">
        <f t="shared" si="1"/>
        <v>1</v>
      </c>
    </row>
    <row r="61" spans="2:4" s="11" customFormat="1" ht="54.9" customHeight="1" x14ac:dyDescent="0.3">
      <c r="B61" s="13" t="s">
        <v>22</v>
      </c>
      <c r="C61" s="159"/>
      <c r="D61" s="161">
        <f t="shared" si="1"/>
        <v>1</v>
      </c>
    </row>
    <row r="62" spans="2:4" s="11" customFormat="1" ht="14.1" customHeight="1" x14ac:dyDescent="0.3">
      <c r="B62" s="170" t="s">
        <v>24</v>
      </c>
      <c r="C62" s="236"/>
      <c r="D62" s="161">
        <f t="shared" si="1"/>
        <v>1</v>
      </c>
    </row>
    <row r="63" spans="2:4" s="11" customFormat="1" ht="14.1" customHeight="1" x14ac:dyDescent="0.25">
      <c r="B63" s="12" t="s">
        <v>135</v>
      </c>
      <c r="C63" s="121" t="s">
        <v>8</v>
      </c>
      <c r="D63" s="161">
        <f t="shared" si="1"/>
        <v>1</v>
      </c>
    </row>
    <row r="64" spans="2:4" ht="14.1" customHeight="1" x14ac:dyDescent="0.25">
      <c r="B64" s="173" t="s">
        <v>40</v>
      </c>
      <c r="C64" s="172" t="s">
        <v>8</v>
      </c>
      <c r="D64" s="161">
        <f>IF(C64="",1,IF(C64="Select…",1,""))</f>
        <v>1</v>
      </c>
    </row>
    <row r="65" spans="2:5" ht="14.1" customHeight="1" x14ac:dyDescent="0.25">
      <c r="B65" s="12" t="s">
        <v>136</v>
      </c>
      <c r="C65" s="172" t="s">
        <v>8</v>
      </c>
      <c r="D65" s="161">
        <f>IF(C65="",1,IF(C65="Select…",1,""))</f>
        <v>1</v>
      </c>
    </row>
    <row r="66" spans="2:5" ht="14.1" customHeight="1" thickBot="1" x14ac:dyDescent="0.3">
      <c r="B66" s="217" t="s">
        <v>142</v>
      </c>
      <c r="C66" s="118"/>
      <c r="D66" s="161" t="str">
        <f>IF(C65="Other - include details below",IF(C66="",1,IF(C66="Select…",1,"")),"")</f>
        <v/>
      </c>
    </row>
    <row r="67" spans="2:5" ht="14.1" customHeight="1" x14ac:dyDescent="0.3">
      <c r="B67" s="185"/>
      <c r="C67" s="186"/>
      <c r="D67" s="161" t="str">
        <f>IF(C65="Other - include details below",IF(C67="",1,IF(C67="Select…",1,"")),"")</f>
        <v/>
      </c>
    </row>
    <row r="68" spans="2:5" ht="14.1" customHeight="1" x14ac:dyDescent="0.25">
      <c r="B68" s="220" t="s">
        <v>149</v>
      </c>
      <c r="C68" s="221"/>
      <c r="D68" s="161"/>
    </row>
    <row r="69" spans="2:5" ht="14.1" customHeight="1" x14ac:dyDescent="0.25">
      <c r="B69" s="13" t="s">
        <v>166</v>
      </c>
      <c r="C69" s="153" t="s">
        <v>8</v>
      </c>
      <c r="D69" s="161">
        <f>IF(C69="",1,IF(C69="Select…",1,""))</f>
        <v>1</v>
      </c>
    </row>
    <row r="70" spans="2:5" ht="14.1" customHeight="1" x14ac:dyDescent="0.25">
      <c r="B70" s="222" t="s">
        <v>150</v>
      </c>
      <c r="C70" s="231"/>
      <c r="D70" s="161" t="str">
        <f>IF(C69="No",IF(C70="",1,IF(C70="Select…",1,"")),"")</f>
        <v/>
      </c>
    </row>
    <row r="71" spans="2:5" ht="15" thickBot="1" x14ac:dyDescent="0.35">
      <c r="B71" s="185"/>
      <c r="C71" s="186"/>
      <c r="D71" s="161"/>
    </row>
    <row r="72" spans="2:5" x14ac:dyDescent="0.25">
      <c r="B72" s="63" t="s">
        <v>100</v>
      </c>
      <c r="C72" s="98"/>
      <c r="D72" s="161"/>
    </row>
    <row r="73" spans="2:5" ht="13.8" thickBot="1" x14ac:dyDescent="0.3">
      <c r="B73" s="187" t="s">
        <v>105</v>
      </c>
      <c r="C73" s="232" t="s">
        <v>8</v>
      </c>
      <c r="D73" s="184">
        <f t="shared" ref="D73" si="2">IF(C73="",1,IF(C73="Select…",1,""))</f>
        <v>1</v>
      </c>
      <c r="E73" s="183"/>
    </row>
    <row r="74" spans="2:5" s="2" customFormat="1" ht="13.8" thickBot="1" x14ac:dyDescent="0.3">
      <c r="B74" s="175"/>
      <c r="C74" s="176"/>
      <c r="D74" s="182"/>
      <c r="E74" s="7"/>
    </row>
    <row r="75" spans="2:5" s="2" customFormat="1" ht="13.8" thickBot="1" x14ac:dyDescent="0.3">
      <c r="B75" s="63" t="s">
        <v>106</v>
      </c>
      <c r="C75" s="98"/>
      <c r="D75" s="162"/>
      <c r="E75" s="7"/>
    </row>
    <row r="76" spans="2:5" x14ac:dyDescent="0.25">
      <c r="B76" s="35" t="s">
        <v>89</v>
      </c>
      <c r="C76" s="120"/>
      <c r="D76" s="161" t="str">
        <f t="shared" ref="D76:D83" si="3">IF($C$73="Yes",IF(C76="",1,IF(C76="Select…",1,"")),"")</f>
        <v/>
      </c>
      <c r="E76" s="183"/>
    </row>
    <row r="77" spans="2:5" x14ac:dyDescent="0.25">
      <c r="B77" s="37" t="s">
        <v>101</v>
      </c>
      <c r="C77" s="116"/>
      <c r="D77" s="161" t="str">
        <f t="shared" si="3"/>
        <v/>
      </c>
      <c r="E77" s="183"/>
    </row>
    <row r="78" spans="2:5" x14ac:dyDescent="0.25">
      <c r="B78" s="37" t="s">
        <v>102</v>
      </c>
      <c r="C78" s="116"/>
      <c r="D78" s="161" t="str">
        <f t="shared" si="3"/>
        <v/>
      </c>
      <c r="E78" s="183"/>
    </row>
    <row r="79" spans="2:5" x14ac:dyDescent="0.25">
      <c r="B79" s="37" t="s">
        <v>103</v>
      </c>
      <c r="C79" s="116"/>
      <c r="D79" s="161"/>
      <c r="E79" s="183"/>
    </row>
    <row r="80" spans="2:5" x14ac:dyDescent="0.25">
      <c r="B80" s="37" t="s">
        <v>16</v>
      </c>
      <c r="C80" s="116"/>
      <c r="D80" s="161" t="str">
        <f t="shared" si="3"/>
        <v/>
      </c>
      <c r="E80" s="183"/>
    </row>
    <row r="81" spans="2:5" x14ac:dyDescent="0.25">
      <c r="B81" s="37" t="s">
        <v>17</v>
      </c>
      <c r="C81" s="116"/>
      <c r="D81" s="161" t="str">
        <f t="shared" si="3"/>
        <v/>
      </c>
      <c r="E81" s="183"/>
    </row>
    <row r="82" spans="2:5" x14ac:dyDescent="0.25">
      <c r="B82" s="37" t="s">
        <v>20</v>
      </c>
      <c r="C82" s="116"/>
      <c r="D82" s="161" t="str">
        <f t="shared" si="3"/>
        <v/>
      </c>
      <c r="E82" s="183"/>
    </row>
    <row r="83" spans="2:5" x14ac:dyDescent="0.25">
      <c r="B83" s="37" t="s">
        <v>104</v>
      </c>
      <c r="C83" s="116" t="s">
        <v>8</v>
      </c>
      <c r="D83" s="161" t="str">
        <f t="shared" si="3"/>
        <v/>
      </c>
      <c r="E83" s="183"/>
    </row>
    <row r="84" spans="2:5" x14ac:dyDescent="0.25">
      <c r="B84" s="110" t="s">
        <v>12</v>
      </c>
      <c r="C84" s="117"/>
      <c r="D84" s="161" t="str">
        <f>IF($C$73="Yes",IF(C83="Other - include details below",IF(C84="",1,IF(C84="Select…",1,"")),""),"")</f>
        <v/>
      </c>
      <c r="E84" s="183"/>
    </row>
    <row r="85" spans="2:5" x14ac:dyDescent="0.25">
      <c r="B85" s="37" t="s">
        <v>23</v>
      </c>
      <c r="C85" s="116"/>
      <c r="D85" s="161" t="str">
        <f>IF($C$73="Yes",IF(C85="",1,IF(C85="Select…",1,"")),"")</f>
        <v/>
      </c>
      <c r="E85" s="183"/>
    </row>
    <row r="86" spans="2:5" x14ac:dyDescent="0.25">
      <c r="B86" s="37" t="s">
        <v>10</v>
      </c>
      <c r="C86" s="243"/>
      <c r="D86" s="161" t="str">
        <f>IF($C$73="Yes",IF(C86="",1,IF(C86="Select…",1,"")),"")</f>
        <v/>
      </c>
      <c r="E86" s="183"/>
    </row>
    <row r="87" spans="2:5" ht="13.8" thickBot="1" x14ac:dyDescent="0.3">
      <c r="B87" s="16" t="s">
        <v>162</v>
      </c>
      <c r="C87" s="244"/>
      <c r="D87" s="161" t="str">
        <f>IF($C$73="Yes",IF(C87="",1,IF(C87="Select…",1,"")),"")</f>
        <v/>
      </c>
      <c r="E87" s="183"/>
    </row>
    <row r="88" spans="2:5" s="2" customFormat="1" ht="13.8" thickBot="1" x14ac:dyDescent="0.3">
      <c r="B88" s="218"/>
      <c r="C88" s="219"/>
      <c r="D88" s="161"/>
      <c r="E88" s="7"/>
    </row>
    <row r="89" spans="2:5" ht="13.8" thickBot="1" x14ac:dyDescent="0.3">
      <c r="B89" s="14" t="s">
        <v>107</v>
      </c>
      <c r="C89" s="189"/>
      <c r="D89" s="161"/>
      <c r="E89" s="183"/>
    </row>
    <row r="90" spans="2:5" x14ac:dyDescent="0.25">
      <c r="B90" s="208" t="s">
        <v>108</v>
      </c>
      <c r="C90" s="209"/>
      <c r="D90" s="161"/>
      <c r="E90" s="183"/>
    </row>
    <row r="91" spans="2:5" ht="12.9" customHeight="1" x14ac:dyDescent="0.25">
      <c r="B91" s="173" t="s">
        <v>139</v>
      </c>
      <c r="C91" s="177"/>
      <c r="D91" s="161" t="str">
        <f t="shared" ref="D91:D96" si="4">IF($C$73="Yes",IF(C91="",1,IF(C91="Select…",1,"")),"")</f>
        <v/>
      </c>
      <c r="E91" s="183"/>
    </row>
    <row r="92" spans="2:5" ht="12.9" customHeight="1" x14ac:dyDescent="0.25">
      <c r="B92" s="181" t="s">
        <v>140</v>
      </c>
      <c r="C92" s="177"/>
      <c r="D92" s="161" t="str">
        <f t="shared" si="4"/>
        <v/>
      </c>
      <c r="E92" s="183"/>
    </row>
    <row r="93" spans="2:5" ht="12.9" customHeight="1" x14ac:dyDescent="0.25">
      <c r="B93" s="173" t="s">
        <v>164</v>
      </c>
      <c r="C93" s="241"/>
      <c r="D93" s="161" t="str">
        <f t="shared" si="4"/>
        <v/>
      </c>
      <c r="E93" s="183"/>
    </row>
    <row r="94" spans="2:5" ht="12.9" customHeight="1" x14ac:dyDescent="0.25">
      <c r="B94" s="37" t="s">
        <v>163</v>
      </c>
      <c r="C94" s="212"/>
      <c r="D94" s="161" t="str">
        <f t="shared" si="4"/>
        <v/>
      </c>
      <c r="E94" s="183"/>
    </row>
    <row r="95" spans="2:5" ht="12.9" customHeight="1" x14ac:dyDescent="0.25">
      <c r="B95" s="37" t="s">
        <v>138</v>
      </c>
      <c r="C95" s="178"/>
      <c r="D95" s="161" t="str">
        <f t="shared" si="4"/>
        <v/>
      </c>
      <c r="E95" s="183"/>
    </row>
    <row r="96" spans="2:5" ht="26.4" customHeight="1" thickBot="1" x14ac:dyDescent="0.3">
      <c r="B96" s="188" t="str">
        <f>"Have considerations been made regarding the holding organisation data included above and the applicant's organisation size of  "&amp;C64&amp;" included above?"</f>
        <v>Have considerations been made regarding the holding organisation data included above and the applicant's organisation size of  Select… included above?</v>
      </c>
      <c r="C96" s="233" t="s">
        <v>8</v>
      </c>
      <c r="D96" s="184" t="str">
        <f t="shared" si="4"/>
        <v/>
      </c>
      <c r="E96" s="183"/>
    </row>
    <row r="97" spans="5:5" x14ac:dyDescent="0.25">
      <c r="E97" s="183"/>
    </row>
  </sheetData>
  <sheetProtection algorithmName="SHA-512" hashValue="HTxlQ24yxoq3veK788d5Pm/C/rHVKKLnfgtgN1M6Nkfd9ZDpF96bdSdN6+O49vu3xq3qmklFAGf/4KNmHi75nA==" saltValue="7M9y+3vAvz58Snd+f5zyVw==" spinCount="100000" sheet="1" objects="1" scenarios="1" formatColumns="0" formatRows="0" selectLockedCells="1" autoFilter="0"/>
  <autoFilter ref="D22:D64"/>
  <mergeCells count="2">
    <mergeCell ref="C19:C20"/>
    <mergeCell ref="C17:C18"/>
  </mergeCells>
  <conditionalFormatting sqref="B25">
    <cfRule type="expression" dxfId="50" priority="28">
      <formula>LEFT($C$24,5)="Other"</formula>
    </cfRule>
  </conditionalFormatting>
  <conditionalFormatting sqref="C25">
    <cfRule type="expression" dxfId="49" priority="27">
      <formula>LEFT($C$24,5)="Other"</formula>
    </cfRule>
  </conditionalFormatting>
  <conditionalFormatting sqref="C30">
    <cfRule type="expression" dxfId="48" priority="26">
      <formula>RIGHT(C29,9)="applicant"</formula>
    </cfRule>
  </conditionalFormatting>
  <conditionalFormatting sqref="B30">
    <cfRule type="expression" dxfId="47" priority="25">
      <formula>RIGHT(C29,9)="Applicant"</formula>
    </cfRule>
  </conditionalFormatting>
  <conditionalFormatting sqref="C5:C6">
    <cfRule type="containsText" dxfId="46" priority="22" operator="containsText" text="Incomplete">
      <formula>NOT(ISERROR(SEARCH("Incomplete",C5)))</formula>
    </cfRule>
    <cfRule type="containsText" dxfId="45" priority="23" operator="containsText" text="Complete">
      <formula>NOT(ISERROR(SEARCH("Complete",C5)))</formula>
    </cfRule>
    <cfRule type="containsText" dxfId="44" priority="24" operator="containsText" text="Rows">
      <formula>NOT(ISERROR(SEARCH("Rows",C5)))</formula>
    </cfRule>
  </conditionalFormatting>
  <conditionalFormatting sqref="B84">
    <cfRule type="expression" dxfId="43" priority="21">
      <formula>LEFT($C$83,5)="Other"</formula>
    </cfRule>
  </conditionalFormatting>
  <conditionalFormatting sqref="C84">
    <cfRule type="expression" dxfId="42" priority="8">
      <formula>LEFT($C$83,5)="Other"</formula>
    </cfRule>
  </conditionalFormatting>
  <conditionalFormatting sqref="B75:D96">
    <cfRule type="expression" dxfId="41" priority="13">
      <formula>$C$73="No"</formula>
    </cfRule>
    <cfRule type="expression" dxfId="40" priority="14">
      <formula>$C$73="Select…"</formula>
    </cfRule>
  </conditionalFormatting>
  <conditionalFormatting sqref="C70">
    <cfRule type="expression" dxfId="39" priority="7">
      <formula>$C$69="No"</formula>
    </cfRule>
  </conditionalFormatting>
  <conditionalFormatting sqref="B70">
    <cfRule type="expression" dxfId="38" priority="6">
      <formula>$C$69="No"</formula>
    </cfRule>
  </conditionalFormatting>
  <conditionalFormatting sqref="B66">
    <cfRule type="expression" dxfId="37" priority="5">
      <formula>LEFT($C$65,5)="Other"</formula>
    </cfRule>
  </conditionalFormatting>
  <conditionalFormatting sqref="C66">
    <cfRule type="expression" dxfId="36" priority="4">
      <formula>LEFT($C$65,5)="Other"</formula>
    </cfRule>
  </conditionalFormatting>
  <dataValidations count="16">
    <dataValidation type="date" operator="greaterThan" allowBlank="1" showInputMessage="1" showErrorMessage="1" errorTitle="Input error" error="Include correct date as DD/MM/YYYY " sqref="C13:C16">
      <formula1>36526</formula1>
    </dataValidation>
    <dataValidation type="list" allowBlank="1" showInputMessage="1" showErrorMessage="1" errorTitle="Input error" error="Select from drop down list only." sqref="C29">
      <formula1>"Select…,Lead applicant - will receive funding directly,Collaborator - will receive funding via a lead applicant"</formula1>
    </dataValidation>
    <dataValidation type="list" allowBlank="1" showInputMessage="1" showErrorMessage="1" errorTitle="Input error" error="Select from drop down list only." sqref="C83">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33">
      <formula1>"Select…,Mr,Ms,Mrs,Miss,Dr,Prefer not to say"</formula1>
    </dataValidation>
    <dataValidation type="list" allowBlank="1" showErrorMessage="1" errorTitle="Input error" error="Select from drop down list only." prompt="Please review the size of the organisation included https://www.gov.uk/guidance/innovate-uk-funding-general-guidance-for-applicants#state-aid" sqref="C64">
      <formula1>"Select…,Micro,Small,Medium,Large"</formula1>
    </dataValidation>
    <dataValidation type="list" allowBlank="1" showErrorMessage="1" errorTitle="Input error" error="Select from drop down list only." prompt="Please review the size of the organisation included https://www.gov.uk/guidance/innovate-uk-funding-general-guidance-for-applicants#state-aid" sqref="C65">
      <formula1>"Select…,Fundamental research,Industrial research,Experimental development,Feasibility studies,Other - include details below"</formula1>
    </dataValidation>
    <dataValidation type="list" allowBlank="1" showInputMessage="1" showErrorMessage="1" errorTitle="Input error" error="Select from drop down list only." sqref="C19:C20">
      <formula1>"Select…,Capital,Capital - Research &amp; Development,Resource"</formula1>
    </dataValidation>
    <dataValidation type="list" allowBlank="1" showInputMessage="1" showErrorMessage="1" errorTitle="Input error" error="Select from drop down list only." sqref="C63">
      <formula1>"Select…,Business,Research organisation,Public sector organisation/charity undertaking research activity"</formula1>
    </dataValidation>
    <dataValidation type="textLength" allowBlank="1" showInputMessage="1" showErrorMessage="1" errorTitle="Input error" error="Include year in correct format YYYY" sqref="C58 C94">
      <formula1>4</formula1>
      <formula2>4</formula2>
    </dataValidation>
    <dataValidation type="list" allowBlank="1" showInputMessage="1" showErrorMessage="1" errorTitle="Input error" error="Select from drop down list only." sqref="C59">
      <formula1>"Select…,January,February,March,April,May,June,July,August,September,October,November,December"</formula1>
    </dataValidation>
    <dataValidation type="list" operator="greaterThan" allowBlank="1" showInputMessage="1" showErrorMessage="1" errorTitle="Input error" error="Select month from drop down list" sqref="C95">
      <formula1>"Select…,January,February,March,April,May,June,July,August,September,October,November,December"</formula1>
    </dataValidation>
    <dataValidation type="list" allowBlank="1" showInputMessage="1" showErrorMessage="1" errorTitle="Input error" error="Select from drop down list only." sqref="C17:C18">
      <formula1>"Select…,The General Block Exemption Regulation (GBER) Article 25, The General Block Exemption Regulation (GBER) Article 26,De minimis,Other"</formula1>
    </dataValidation>
    <dataValidation type="textLength" operator="greaterThanOrEqual" allowBlank="1" showInputMessage="1" showErrorMessage="1" errorTitle="Input error" error="Insert valid number or include N/A" sqref="C86:C87">
      <formula1>3</formula1>
    </dataValidation>
    <dataValidation type="textLength" operator="greaterThanOrEqual" allowBlank="1" showInputMessage="1" showErrorMessage="1" errorTitle="Input error" error="Enter valid number or include N/A" sqref="C27:C28">
      <formula1>3</formula1>
    </dataValidation>
    <dataValidation type="list" allowBlank="1" showInputMessage="1" showErrorMessage="1" errorTitle="Input error" error="Select from drop down list only." sqref="C24">
      <formula1>"Select…,Limited company,Limited by guarantee,Limited liability partnership,Unlimited company,Sole trader,Partnership,Charity,Public sector organisation,Other - Include details below"</formula1>
    </dataValidation>
    <dataValidation type="list" allowBlank="1" showInputMessage="1" showErrorMessage="1" errorTitle="Input error" error="Select from drop down list only." sqref="C69 C73 C96">
      <formula1>"Select…,Yes,No"</formula1>
    </dataValidation>
  </dataValidations>
  <hyperlinks>
    <hyperlink ref="B62" r:id="rId1"/>
    <hyperlink ref="B20" r:id="rId2" display="Click for HM Treasury guidance regarding funding type that should be included within this workbook"/>
    <hyperlink ref="B53" r:id="rId3"/>
    <hyperlink ref="B18" r:id="rId4"/>
    <hyperlink ref="B51" r:id="rId5"/>
    <hyperlink ref="B54" r:id="rId6"/>
    <hyperlink ref="B52" r:id="rId7" display="http://ec.europa.eu/growth/smes/business-friendly-environment/sme-definition/"/>
  </hyperlinks>
  <pageMargins left="0.70866141732283472" right="0.70866141732283472" top="0.74803149606299213" bottom="0.74803149606299213" header="0.31496062992125984" footer="0.31496062992125984"/>
  <pageSetup paperSize="9" scale="57" orientation="portrait" r:id="rId8"/>
  <ignoredErrors>
    <ignoredError sqref="D25 D84"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106"/>
  <sheetViews>
    <sheetView showGridLines="0" zoomScale="80" zoomScaleNormal="80" workbookViewId="0">
      <selection activeCell="C13" sqref="C13"/>
    </sheetView>
  </sheetViews>
  <sheetFormatPr defaultColWidth="8.6640625" defaultRowHeight="14.4" x14ac:dyDescent="0.3"/>
  <cols>
    <col min="1" max="1" width="5.109375" style="192" customWidth="1"/>
    <col min="2" max="2" width="52.5546875" style="192" customWidth="1"/>
    <col min="3" max="3" width="58.44140625" style="192" customWidth="1"/>
    <col min="4" max="4" width="8.6640625" style="192"/>
    <col min="5" max="12" width="8.5546875" style="192" customWidth="1"/>
    <col min="13" max="16384" width="8.6640625" style="192"/>
  </cols>
  <sheetData>
    <row r="1" spans="2:12" x14ac:dyDescent="0.3">
      <c r="B1" s="190" t="s">
        <v>0</v>
      </c>
      <c r="C1" s="190"/>
      <c r="D1" s="190"/>
      <c r="E1" s="190"/>
      <c r="F1" s="191"/>
      <c r="G1" s="191"/>
      <c r="H1" s="191"/>
      <c r="I1" s="191"/>
      <c r="J1" s="191"/>
      <c r="K1" s="191"/>
      <c r="L1" s="191"/>
    </row>
    <row r="2" spans="2:12" ht="15" thickBot="1" x14ac:dyDescent="0.35">
      <c r="B2" s="193" t="s">
        <v>1</v>
      </c>
      <c r="C2" s="193"/>
      <c r="D2" s="193"/>
      <c r="E2" s="193"/>
      <c r="F2" s="194"/>
      <c r="G2" s="194"/>
      <c r="H2" s="194"/>
      <c r="I2" s="194"/>
      <c r="J2" s="194"/>
      <c r="K2" s="194"/>
      <c r="L2" s="194"/>
    </row>
    <row r="3" spans="2:12" x14ac:dyDescent="0.3">
      <c r="B3" s="195" t="s">
        <v>2</v>
      </c>
      <c r="C3" s="196" t="str">
        <f>IF('Application details'!C23="","",'Application details'!C23)</f>
        <v/>
      </c>
      <c r="D3" s="197"/>
      <c r="E3" s="197"/>
    </row>
    <row r="4" spans="2:12" x14ac:dyDescent="0.3">
      <c r="B4" s="198" t="s">
        <v>173</v>
      </c>
      <c r="C4" s="199" t="str">
        <f ca="1">MID(CELL("filename",A1),FIND("]",CELL("filename",A1))+1,255)</f>
        <v>Uploads</v>
      </c>
      <c r="D4" s="200"/>
      <c r="E4" s="200"/>
    </row>
    <row r="5" spans="2:12" x14ac:dyDescent="0.3">
      <c r="B5" s="198" t="s">
        <v>72</v>
      </c>
      <c r="C5" s="199" t="str">
        <f>IF(C6="Select…","Incomplete",IF(C6="Yes","Complete","Incomplete"))</f>
        <v>Incomplete</v>
      </c>
      <c r="D5" s="200"/>
      <c r="E5" s="200"/>
    </row>
    <row r="6" spans="2:12" ht="15" thickBot="1" x14ac:dyDescent="0.35">
      <c r="B6" s="249" t="s">
        <v>122</v>
      </c>
      <c r="C6" s="147" t="s">
        <v>8</v>
      </c>
    </row>
    <row r="7" spans="2:12" ht="15" thickBot="1" x14ac:dyDescent="0.35">
      <c r="B7" s="200"/>
    </row>
    <row r="8" spans="2:12" x14ac:dyDescent="0.3">
      <c r="B8" s="201" t="s">
        <v>113</v>
      </c>
      <c r="C8" s="202"/>
    </row>
    <row r="9" spans="2:12" x14ac:dyDescent="0.3">
      <c r="B9" s="250" t="s">
        <v>109</v>
      </c>
      <c r="C9" s="251" t="s">
        <v>125</v>
      </c>
    </row>
    <row r="10" spans="2:12" ht="69.900000000000006" customHeight="1" x14ac:dyDescent="0.3">
      <c r="B10" s="252" t="s">
        <v>111</v>
      </c>
      <c r="C10" s="253"/>
    </row>
    <row r="11" spans="2:12" ht="69.900000000000006" customHeight="1" x14ac:dyDescent="0.3">
      <c r="B11" s="254" t="s">
        <v>123</v>
      </c>
      <c r="C11" s="253"/>
    </row>
    <row r="12" spans="2:12" ht="69.900000000000006" customHeight="1" x14ac:dyDescent="0.3">
      <c r="B12" s="254" t="s">
        <v>124</v>
      </c>
      <c r="C12" s="253"/>
    </row>
    <row r="13" spans="2:12" ht="69.900000000000006" customHeight="1" x14ac:dyDescent="0.3">
      <c r="B13" s="255" t="s">
        <v>112</v>
      </c>
      <c r="C13" s="253"/>
    </row>
    <row r="14" spans="2:12" ht="69.900000000000006" customHeight="1" x14ac:dyDescent="0.3">
      <c r="B14" s="255" t="s">
        <v>112</v>
      </c>
      <c r="C14" s="253"/>
    </row>
    <row r="15" spans="2:12" ht="69.900000000000006" customHeight="1" x14ac:dyDescent="0.3">
      <c r="B15" s="255" t="s">
        <v>112</v>
      </c>
      <c r="C15" s="253"/>
    </row>
    <row r="16" spans="2:12" ht="69.900000000000006" customHeight="1" x14ac:dyDescent="0.3">
      <c r="B16" s="255" t="s">
        <v>112</v>
      </c>
      <c r="C16" s="253"/>
    </row>
    <row r="17" spans="1:12" ht="69.900000000000006" customHeight="1" thickBot="1" x14ac:dyDescent="0.35">
      <c r="B17" s="256" t="s">
        <v>112</v>
      </c>
      <c r="C17" s="257"/>
    </row>
    <row r="18" spans="1:12" ht="15" thickBot="1" x14ac:dyDescent="0.35"/>
    <row r="19" spans="1:12" ht="15" thickBot="1" x14ac:dyDescent="0.35">
      <c r="B19" s="422" t="s">
        <v>114</v>
      </c>
      <c r="C19" s="423"/>
      <c r="D19" s="423"/>
      <c r="E19" s="423"/>
      <c r="F19" s="423"/>
      <c r="G19" s="423"/>
      <c r="H19" s="423"/>
      <c r="I19" s="423"/>
      <c r="J19" s="423"/>
      <c r="K19" s="423"/>
      <c r="L19" s="424"/>
    </row>
    <row r="21" spans="1:12" x14ac:dyDescent="0.3">
      <c r="A21" s="203" t="s">
        <v>116</v>
      </c>
    </row>
    <row r="28" spans="1:12" x14ac:dyDescent="0.3">
      <c r="A28" s="203" t="s">
        <v>117</v>
      </c>
    </row>
    <row r="52" spans="1:5" x14ac:dyDescent="0.3">
      <c r="A52" s="203" t="s">
        <v>118</v>
      </c>
    </row>
    <row r="59" spans="1:5" x14ac:dyDescent="0.3">
      <c r="E59" s="204" t="s">
        <v>115</v>
      </c>
    </row>
    <row r="81" spans="1:1" x14ac:dyDescent="0.3">
      <c r="A81" s="203" t="s">
        <v>119</v>
      </c>
    </row>
    <row r="106" spans="1:2" x14ac:dyDescent="0.3">
      <c r="A106" s="203" t="s">
        <v>120</v>
      </c>
      <c r="B106" s="205" t="s">
        <v>121</v>
      </c>
    </row>
  </sheetData>
  <sheetProtection algorithmName="SHA-512" hashValue="z7lKHJ3QdYfKzQ8/EMV7XDp+bRGghh8Ah4FgzxD0bCHJeTOTHrtUstVi63v/reYncF6w1x8BkKLeWxCMvmMebg==" saltValue="pthUIanK7ey7iERuf+B/cA==" spinCount="100000" sheet="1" formatColumns="0" formatRows="0" selectLockedCells="1"/>
  <mergeCells count="1">
    <mergeCell ref="B19:L19"/>
  </mergeCells>
  <conditionalFormatting sqref="C5">
    <cfRule type="containsText" dxfId="35" priority="1" operator="containsText" text="Incomplete">
      <formula>NOT(ISERROR(SEARCH("Incomplete",C5)))</formula>
    </cfRule>
    <cfRule type="containsText" dxfId="34" priority="2" operator="containsText" text="Complete">
      <formula>NOT(ISERROR(SEARCH("Complete",C5)))</formula>
    </cfRule>
    <cfRule type="containsText" dxfId="33" priority="3" operator="containsText" text="Rows">
      <formula>NOT(ISERROR(SEARCH("Rows",C5)))</formula>
    </cfRule>
  </conditionalFormatting>
  <dataValidations count="1">
    <dataValidation type="list" allowBlank="1" showInputMessage="1" showErrorMessage="1" errorTitle="Input error" error="Select from drop down list only." sqref="C6">
      <formula1>"Select…,Yes,No"</formula1>
    </dataValidation>
  </dataValidations>
  <pageMargins left="0.7" right="0.7" top="0.75" bottom="0.75" header="0.3" footer="0.3"/>
  <pageSetup paperSize="9" scale="44" orientation="portrait" r:id="rId1"/>
  <rowBreaks count="1" manualBreakCount="1">
    <brk id="1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B1:L63"/>
  <sheetViews>
    <sheetView showGridLines="0" zoomScale="70" zoomScaleNormal="70" zoomScaleSheetLayoutView="80" workbookViewId="0">
      <pane ySplit="12" topLeftCell="A13" activePane="bottomLeft" state="frozen"/>
      <selection pane="bottomLeft" activeCell="C6" sqref="C6"/>
    </sheetView>
  </sheetViews>
  <sheetFormatPr defaultColWidth="8.6640625" defaultRowHeight="13.2" x14ac:dyDescent="0.25"/>
  <cols>
    <col min="1" max="1" width="5.5546875" style="1" customWidth="1"/>
    <col min="2" max="2" width="52.5546875" style="1" customWidth="1"/>
    <col min="3" max="3" width="26.109375" style="1" customWidth="1"/>
    <col min="4" max="11" width="21.5546875" style="1" customWidth="1"/>
    <col min="12" max="12" width="14" style="1" customWidth="1"/>
    <col min="13" max="16384" width="8.6640625" style="1"/>
  </cols>
  <sheetData>
    <row r="1" spans="2:12" x14ac:dyDescent="0.25">
      <c r="B1" s="3" t="s">
        <v>0</v>
      </c>
      <c r="C1" s="3"/>
      <c r="D1" s="3"/>
      <c r="E1" s="3"/>
      <c r="F1" s="3"/>
      <c r="G1" s="4"/>
      <c r="H1" s="4"/>
      <c r="I1" s="4"/>
      <c r="J1" s="4"/>
      <c r="K1" s="4"/>
      <c r="L1" s="4"/>
    </row>
    <row r="2" spans="2:12" ht="13.8" thickBot="1" x14ac:dyDescent="0.3">
      <c r="B2" s="5" t="s">
        <v>1</v>
      </c>
      <c r="C2" s="5"/>
      <c r="D2" s="5"/>
      <c r="E2" s="5"/>
      <c r="F2" s="5"/>
      <c r="G2" s="6"/>
      <c r="H2" s="6"/>
      <c r="I2" s="6"/>
      <c r="J2" s="6"/>
      <c r="K2" s="6"/>
      <c r="L2" s="6"/>
    </row>
    <row r="3" spans="2:12" ht="13.8" thickBot="1" x14ac:dyDescent="0.3">
      <c r="B3" s="35" t="s">
        <v>2</v>
      </c>
      <c r="C3" s="36" t="str">
        <f>IF('Application details'!C23="","",'Application details'!C23)</f>
        <v/>
      </c>
      <c r="D3" s="22"/>
      <c r="G3" s="400" t="s">
        <v>169</v>
      </c>
      <c r="H3" s="401"/>
      <c r="I3" s="15"/>
      <c r="L3" s="102" t="s">
        <v>96</v>
      </c>
    </row>
    <row r="4" spans="2:12" x14ac:dyDescent="0.25">
      <c r="B4" s="37" t="s">
        <v>174</v>
      </c>
      <c r="C4" s="38" t="str">
        <f ca="1">MID(CELL("filename",A1),FIND("]",CELL("filename",A1))+1,255)</f>
        <v>Labour costs</v>
      </c>
      <c r="D4" s="7"/>
      <c r="G4" s="433" t="s">
        <v>30</v>
      </c>
      <c r="H4" s="434"/>
      <c r="I4" s="19">
        <f>52*5</f>
        <v>260</v>
      </c>
      <c r="L4" s="100"/>
    </row>
    <row r="5" spans="2:12" x14ac:dyDescent="0.25">
      <c r="B5" s="37" t="s">
        <v>72</v>
      </c>
      <c r="C5" s="38" t="str">
        <f>IF(C6="Select…","Incomplete",IF(C6="No","Complete",IF(K63=0,"Incomplete - no data entered",IF(SUM(L:L)&gt;0,SUM(L:L)&amp;" Rows are missing data","Complete"))))</f>
        <v>Incomplete</v>
      </c>
      <c r="D5" s="7"/>
      <c r="G5" s="433" t="s">
        <v>27</v>
      </c>
      <c r="H5" s="434"/>
      <c r="I5" s="123"/>
      <c r="L5" s="100" t="str">
        <f>IF($C$6="Yes - Complete below",IF(I5=0,1,""),"")</f>
        <v/>
      </c>
    </row>
    <row r="6" spans="2:12" x14ac:dyDescent="0.25">
      <c r="B6" s="37" t="s">
        <v>26</v>
      </c>
      <c r="C6" s="136" t="s">
        <v>8</v>
      </c>
      <c r="D6" s="7"/>
      <c r="G6" s="433" t="s">
        <v>28</v>
      </c>
      <c r="H6" s="434"/>
      <c r="I6" s="124"/>
      <c r="L6" s="100">
        <f>IF($C$6="Yes - Complete below",IF(I6=0,1,""),1)</f>
        <v>1</v>
      </c>
    </row>
    <row r="7" spans="2:12" ht="13.8" thickBot="1" x14ac:dyDescent="0.3">
      <c r="B7" s="16" t="s">
        <v>59</v>
      </c>
      <c r="C7" s="56">
        <f>IF(C6="No",0,K63)</f>
        <v>0</v>
      </c>
      <c r="D7" s="7"/>
      <c r="G7" s="435" t="s">
        <v>29</v>
      </c>
      <c r="H7" s="436"/>
      <c r="I7" s="20">
        <f>I4-I6-I5</f>
        <v>260</v>
      </c>
      <c r="L7" s="100"/>
    </row>
    <row r="8" spans="2:12" ht="13.8" thickBot="1" x14ac:dyDescent="0.3">
      <c r="D8" s="7"/>
      <c r="E8" s="7"/>
      <c r="F8" s="7"/>
      <c r="L8" s="100"/>
    </row>
    <row r="9" spans="2:12" ht="92.4" customHeight="1" thickBot="1" x14ac:dyDescent="0.3">
      <c r="B9" s="431" t="s">
        <v>90</v>
      </c>
      <c r="C9" s="432"/>
      <c r="D9" s="432"/>
      <c r="E9" s="432"/>
      <c r="F9" s="432"/>
      <c r="G9" s="432"/>
      <c r="H9" s="432"/>
      <c r="I9" s="432"/>
      <c r="J9" s="432"/>
      <c r="K9" s="432"/>
      <c r="L9" s="100"/>
    </row>
    <row r="10" spans="2:12" ht="14.4" customHeight="1" x14ac:dyDescent="0.25">
      <c r="B10" s="29" t="s">
        <v>35</v>
      </c>
      <c r="C10" s="23"/>
      <c r="D10" s="24"/>
      <c r="E10" s="24"/>
      <c r="F10" s="125">
        <v>0</v>
      </c>
      <c r="G10" s="25"/>
      <c r="H10" s="17"/>
      <c r="I10" s="17"/>
      <c r="J10" s="17"/>
      <c r="K10" s="17"/>
      <c r="L10" s="160"/>
    </row>
    <row r="11" spans="2:12" ht="15" customHeight="1" thickBot="1" x14ac:dyDescent="0.3">
      <c r="B11" s="30" t="s">
        <v>91</v>
      </c>
      <c r="C11" s="31"/>
      <c r="D11" s="32"/>
      <c r="E11" s="126">
        <v>0</v>
      </c>
      <c r="F11" s="126">
        <v>0</v>
      </c>
      <c r="G11" s="33"/>
      <c r="H11" s="21"/>
      <c r="I11" s="21"/>
      <c r="J11" s="21"/>
      <c r="K11" s="21"/>
      <c r="L11" s="160"/>
    </row>
    <row r="12" spans="2:12" ht="36.9" customHeight="1" x14ac:dyDescent="0.25">
      <c r="B12" s="34" t="s">
        <v>31</v>
      </c>
      <c r="C12" s="50" t="s">
        <v>43</v>
      </c>
      <c r="D12" s="50" t="s">
        <v>44</v>
      </c>
      <c r="E12" s="50" t="s">
        <v>45</v>
      </c>
      <c r="F12" s="50" t="s">
        <v>46</v>
      </c>
      <c r="G12" s="50" t="s">
        <v>47</v>
      </c>
      <c r="H12" s="50" t="s">
        <v>48</v>
      </c>
      <c r="I12" s="50" t="s">
        <v>168</v>
      </c>
      <c r="J12" s="50" t="s">
        <v>161</v>
      </c>
      <c r="K12" s="245" t="s">
        <v>49</v>
      </c>
      <c r="L12" s="105"/>
    </row>
    <row r="13" spans="2:12" x14ac:dyDescent="0.25">
      <c r="B13" s="237"/>
      <c r="C13" s="127"/>
      <c r="D13" s="128"/>
      <c r="E13" s="27">
        <f>D13*$E$11</f>
        <v>0</v>
      </c>
      <c r="F13" s="26">
        <f>IF(D13=0,0,(D13-$F$10)*$F$11)</f>
        <v>0</v>
      </c>
      <c r="G13" s="128"/>
      <c r="H13" s="27">
        <f>SUM(D13:G13)</f>
        <v>0</v>
      </c>
      <c r="I13" s="28">
        <f t="shared" ref="I13:I44" si="0">IFERROR(H13/$I$7,0)</f>
        <v>0</v>
      </c>
      <c r="J13" s="150"/>
      <c r="K13" s="44">
        <f>(I13*J13)</f>
        <v>0</v>
      </c>
      <c r="L13" s="105" t="str">
        <f>IF(K13=0,"",IF(B13="",1,""))</f>
        <v/>
      </c>
    </row>
    <row r="14" spans="2:12" x14ac:dyDescent="0.25">
      <c r="B14" s="129"/>
      <c r="C14" s="127"/>
      <c r="D14" s="130"/>
      <c r="E14" s="26">
        <f>D14*$E$11</f>
        <v>0</v>
      </c>
      <c r="F14" s="26">
        <f>IF(D14=0,0,(D14-$F$10)*$F$11)</f>
        <v>0</v>
      </c>
      <c r="G14" s="130"/>
      <c r="H14" s="27">
        <f t="shared" ref="H14:H62" si="1">SUM(D14:G14)</f>
        <v>0</v>
      </c>
      <c r="I14" s="28">
        <f t="shared" si="0"/>
        <v>0</v>
      </c>
      <c r="J14" s="150"/>
      <c r="K14" s="44">
        <f t="shared" ref="K14:K62" si="2">(I14*J14)</f>
        <v>0</v>
      </c>
      <c r="L14" s="105" t="str">
        <f t="shared" ref="L14:L62" si="3">IF(K14=0,"",IF(B14="",1,""))</f>
        <v/>
      </c>
    </row>
    <row r="15" spans="2:12" x14ac:dyDescent="0.25">
      <c r="B15" s="129"/>
      <c r="C15" s="127"/>
      <c r="D15" s="130"/>
      <c r="E15" s="26">
        <f t="shared" ref="E15:E21" si="4">D15*$E$11</f>
        <v>0</v>
      </c>
      <c r="F15" s="26">
        <f t="shared" ref="F15:F21" si="5">IF(D15=0,0,(D15-$F$10)*$F$11)</f>
        <v>0</v>
      </c>
      <c r="G15" s="130"/>
      <c r="H15" s="27">
        <f t="shared" ref="H15:H21" si="6">SUM(D15:G15)</f>
        <v>0</v>
      </c>
      <c r="I15" s="28">
        <f t="shared" si="0"/>
        <v>0</v>
      </c>
      <c r="J15" s="150"/>
      <c r="K15" s="44">
        <f t="shared" si="2"/>
        <v>0</v>
      </c>
      <c r="L15" s="105" t="str">
        <f t="shared" si="3"/>
        <v/>
      </c>
    </row>
    <row r="16" spans="2:12" x14ac:dyDescent="0.25">
      <c r="B16" s="129"/>
      <c r="C16" s="127"/>
      <c r="D16" s="130"/>
      <c r="E16" s="26">
        <f t="shared" si="4"/>
        <v>0</v>
      </c>
      <c r="F16" s="26">
        <f t="shared" si="5"/>
        <v>0</v>
      </c>
      <c r="G16" s="130"/>
      <c r="H16" s="27">
        <f t="shared" si="6"/>
        <v>0</v>
      </c>
      <c r="I16" s="28">
        <f t="shared" si="0"/>
        <v>0</v>
      </c>
      <c r="J16" s="150"/>
      <c r="K16" s="44">
        <f t="shared" si="2"/>
        <v>0</v>
      </c>
      <c r="L16" s="105" t="str">
        <f t="shared" si="3"/>
        <v/>
      </c>
    </row>
    <row r="17" spans="2:12" x14ac:dyDescent="0.25">
      <c r="B17" s="129"/>
      <c r="C17" s="127"/>
      <c r="D17" s="130"/>
      <c r="E17" s="26">
        <f t="shared" si="4"/>
        <v>0</v>
      </c>
      <c r="F17" s="26">
        <f t="shared" si="5"/>
        <v>0</v>
      </c>
      <c r="G17" s="130"/>
      <c r="H17" s="27">
        <f t="shared" si="6"/>
        <v>0</v>
      </c>
      <c r="I17" s="28">
        <f t="shared" si="0"/>
        <v>0</v>
      </c>
      <c r="J17" s="150"/>
      <c r="K17" s="44">
        <f t="shared" si="2"/>
        <v>0</v>
      </c>
      <c r="L17" s="105" t="str">
        <f t="shared" si="3"/>
        <v/>
      </c>
    </row>
    <row r="18" spans="2:12" x14ac:dyDescent="0.25">
      <c r="B18" s="129"/>
      <c r="C18" s="127"/>
      <c r="D18" s="130"/>
      <c r="E18" s="26">
        <f t="shared" si="4"/>
        <v>0</v>
      </c>
      <c r="F18" s="26">
        <f t="shared" si="5"/>
        <v>0</v>
      </c>
      <c r="G18" s="130"/>
      <c r="H18" s="27">
        <f t="shared" si="6"/>
        <v>0</v>
      </c>
      <c r="I18" s="28">
        <f t="shared" si="0"/>
        <v>0</v>
      </c>
      <c r="J18" s="150"/>
      <c r="K18" s="44">
        <f t="shared" si="2"/>
        <v>0</v>
      </c>
      <c r="L18" s="105" t="str">
        <f t="shared" si="3"/>
        <v/>
      </c>
    </row>
    <row r="19" spans="2:12" x14ac:dyDescent="0.25">
      <c r="B19" s="129"/>
      <c r="C19" s="127"/>
      <c r="D19" s="130"/>
      <c r="E19" s="26">
        <f t="shared" si="4"/>
        <v>0</v>
      </c>
      <c r="F19" s="26">
        <f t="shared" si="5"/>
        <v>0</v>
      </c>
      <c r="G19" s="130"/>
      <c r="H19" s="27">
        <f t="shared" si="6"/>
        <v>0</v>
      </c>
      <c r="I19" s="28">
        <f t="shared" si="0"/>
        <v>0</v>
      </c>
      <c r="J19" s="150"/>
      <c r="K19" s="44">
        <f t="shared" si="2"/>
        <v>0</v>
      </c>
      <c r="L19" s="105" t="str">
        <f t="shared" si="3"/>
        <v/>
      </c>
    </row>
    <row r="20" spans="2:12" x14ac:dyDescent="0.25">
      <c r="B20" s="129"/>
      <c r="C20" s="127"/>
      <c r="D20" s="130"/>
      <c r="E20" s="26">
        <f t="shared" si="4"/>
        <v>0</v>
      </c>
      <c r="F20" s="26">
        <f t="shared" si="5"/>
        <v>0</v>
      </c>
      <c r="G20" s="130"/>
      <c r="H20" s="27">
        <f t="shared" si="6"/>
        <v>0</v>
      </c>
      <c r="I20" s="28">
        <f t="shared" si="0"/>
        <v>0</v>
      </c>
      <c r="J20" s="150"/>
      <c r="K20" s="44">
        <f t="shared" si="2"/>
        <v>0</v>
      </c>
      <c r="L20" s="105" t="str">
        <f t="shared" si="3"/>
        <v/>
      </c>
    </row>
    <row r="21" spans="2:12" x14ac:dyDescent="0.25">
      <c r="B21" s="129"/>
      <c r="C21" s="127"/>
      <c r="D21" s="130"/>
      <c r="E21" s="26">
        <f t="shared" si="4"/>
        <v>0</v>
      </c>
      <c r="F21" s="26">
        <f t="shared" si="5"/>
        <v>0</v>
      </c>
      <c r="G21" s="130"/>
      <c r="H21" s="27">
        <f t="shared" si="6"/>
        <v>0</v>
      </c>
      <c r="I21" s="28">
        <f t="shared" si="0"/>
        <v>0</v>
      </c>
      <c r="J21" s="150"/>
      <c r="K21" s="44">
        <f t="shared" si="2"/>
        <v>0</v>
      </c>
      <c r="L21" s="105" t="str">
        <f t="shared" si="3"/>
        <v/>
      </c>
    </row>
    <row r="22" spans="2:12" x14ac:dyDescent="0.25">
      <c r="B22" s="129"/>
      <c r="C22" s="127"/>
      <c r="D22" s="130"/>
      <c r="E22" s="26">
        <f t="shared" ref="E22:E62" si="7">D22*$E$11</f>
        <v>0</v>
      </c>
      <c r="F22" s="26">
        <f t="shared" ref="F22:F62" si="8">IF(D22=0,0,(D22-$F$10)*$F$11)</f>
        <v>0</v>
      </c>
      <c r="G22" s="130"/>
      <c r="H22" s="27">
        <f t="shared" si="1"/>
        <v>0</v>
      </c>
      <c r="I22" s="28">
        <f t="shared" si="0"/>
        <v>0</v>
      </c>
      <c r="J22" s="150"/>
      <c r="K22" s="44">
        <f t="shared" si="2"/>
        <v>0</v>
      </c>
      <c r="L22" s="105" t="str">
        <f t="shared" si="3"/>
        <v/>
      </c>
    </row>
    <row r="23" spans="2:12" x14ac:dyDescent="0.25">
      <c r="B23" s="129"/>
      <c r="C23" s="127"/>
      <c r="D23" s="130"/>
      <c r="E23" s="26">
        <f t="shared" si="7"/>
        <v>0</v>
      </c>
      <c r="F23" s="26">
        <f t="shared" si="8"/>
        <v>0</v>
      </c>
      <c r="G23" s="130"/>
      <c r="H23" s="27">
        <f t="shared" si="1"/>
        <v>0</v>
      </c>
      <c r="I23" s="28">
        <f t="shared" si="0"/>
        <v>0</v>
      </c>
      <c r="J23" s="150"/>
      <c r="K23" s="44">
        <f t="shared" si="2"/>
        <v>0</v>
      </c>
      <c r="L23" s="105" t="str">
        <f t="shared" si="3"/>
        <v/>
      </c>
    </row>
    <row r="24" spans="2:12" x14ac:dyDescent="0.25">
      <c r="B24" s="129"/>
      <c r="C24" s="127"/>
      <c r="D24" s="130"/>
      <c r="E24" s="26">
        <f t="shared" si="7"/>
        <v>0</v>
      </c>
      <c r="F24" s="26">
        <f t="shared" si="8"/>
        <v>0</v>
      </c>
      <c r="G24" s="130"/>
      <c r="H24" s="27">
        <f t="shared" si="1"/>
        <v>0</v>
      </c>
      <c r="I24" s="28">
        <f t="shared" si="0"/>
        <v>0</v>
      </c>
      <c r="J24" s="150"/>
      <c r="K24" s="44">
        <f t="shared" si="2"/>
        <v>0</v>
      </c>
      <c r="L24" s="105" t="str">
        <f t="shared" si="3"/>
        <v/>
      </c>
    </row>
    <row r="25" spans="2:12" x14ac:dyDescent="0.25">
      <c r="B25" s="129"/>
      <c r="C25" s="127"/>
      <c r="D25" s="130"/>
      <c r="E25" s="26">
        <f t="shared" si="7"/>
        <v>0</v>
      </c>
      <c r="F25" s="26">
        <f t="shared" si="8"/>
        <v>0</v>
      </c>
      <c r="G25" s="130"/>
      <c r="H25" s="27">
        <f t="shared" si="1"/>
        <v>0</v>
      </c>
      <c r="I25" s="28">
        <f t="shared" si="0"/>
        <v>0</v>
      </c>
      <c r="J25" s="150"/>
      <c r="K25" s="44">
        <f t="shared" si="2"/>
        <v>0</v>
      </c>
      <c r="L25" s="105" t="str">
        <f t="shared" si="3"/>
        <v/>
      </c>
    </row>
    <row r="26" spans="2:12" x14ac:dyDescent="0.25">
      <c r="B26" s="129"/>
      <c r="C26" s="127"/>
      <c r="D26" s="130"/>
      <c r="E26" s="26">
        <f t="shared" si="7"/>
        <v>0</v>
      </c>
      <c r="F26" s="26">
        <f t="shared" si="8"/>
        <v>0</v>
      </c>
      <c r="G26" s="130"/>
      <c r="H26" s="27">
        <f t="shared" si="1"/>
        <v>0</v>
      </c>
      <c r="I26" s="28">
        <f t="shared" si="0"/>
        <v>0</v>
      </c>
      <c r="J26" s="150"/>
      <c r="K26" s="44">
        <f t="shared" si="2"/>
        <v>0</v>
      </c>
      <c r="L26" s="105" t="str">
        <f t="shared" si="3"/>
        <v/>
      </c>
    </row>
    <row r="27" spans="2:12" x14ac:dyDescent="0.25">
      <c r="B27" s="129"/>
      <c r="C27" s="127"/>
      <c r="D27" s="130"/>
      <c r="E27" s="26">
        <f t="shared" si="7"/>
        <v>0</v>
      </c>
      <c r="F27" s="26">
        <f t="shared" si="8"/>
        <v>0</v>
      </c>
      <c r="G27" s="130"/>
      <c r="H27" s="27">
        <f t="shared" si="1"/>
        <v>0</v>
      </c>
      <c r="I27" s="28">
        <f t="shared" si="0"/>
        <v>0</v>
      </c>
      <c r="J27" s="150"/>
      <c r="K27" s="44">
        <f t="shared" si="2"/>
        <v>0</v>
      </c>
      <c r="L27" s="105" t="str">
        <f t="shared" si="3"/>
        <v/>
      </c>
    </row>
    <row r="28" spans="2:12" x14ac:dyDescent="0.25">
      <c r="B28" s="129"/>
      <c r="C28" s="127"/>
      <c r="D28" s="130"/>
      <c r="E28" s="26">
        <f t="shared" si="7"/>
        <v>0</v>
      </c>
      <c r="F28" s="26">
        <f t="shared" si="8"/>
        <v>0</v>
      </c>
      <c r="G28" s="130"/>
      <c r="H28" s="27">
        <f t="shared" si="1"/>
        <v>0</v>
      </c>
      <c r="I28" s="28">
        <f t="shared" si="0"/>
        <v>0</v>
      </c>
      <c r="J28" s="150"/>
      <c r="K28" s="44">
        <f t="shared" si="2"/>
        <v>0</v>
      </c>
      <c r="L28" s="105" t="str">
        <f t="shared" si="3"/>
        <v/>
      </c>
    </row>
    <row r="29" spans="2:12" x14ac:dyDescent="0.25">
      <c r="B29" s="129"/>
      <c r="C29" s="127"/>
      <c r="D29" s="130"/>
      <c r="E29" s="26">
        <f t="shared" si="7"/>
        <v>0</v>
      </c>
      <c r="F29" s="26">
        <f t="shared" si="8"/>
        <v>0</v>
      </c>
      <c r="G29" s="130"/>
      <c r="H29" s="27">
        <f t="shared" si="1"/>
        <v>0</v>
      </c>
      <c r="I29" s="28">
        <f t="shared" si="0"/>
        <v>0</v>
      </c>
      <c r="J29" s="150"/>
      <c r="K29" s="44">
        <f t="shared" si="2"/>
        <v>0</v>
      </c>
      <c r="L29" s="105" t="str">
        <f t="shared" si="3"/>
        <v/>
      </c>
    </row>
    <row r="30" spans="2:12" x14ac:dyDescent="0.25">
      <c r="B30" s="129"/>
      <c r="C30" s="127"/>
      <c r="D30" s="130"/>
      <c r="E30" s="26">
        <f t="shared" si="7"/>
        <v>0</v>
      </c>
      <c r="F30" s="26">
        <f t="shared" si="8"/>
        <v>0</v>
      </c>
      <c r="G30" s="130"/>
      <c r="H30" s="27">
        <f t="shared" si="1"/>
        <v>0</v>
      </c>
      <c r="I30" s="28">
        <f t="shared" si="0"/>
        <v>0</v>
      </c>
      <c r="J30" s="150"/>
      <c r="K30" s="44">
        <f t="shared" si="2"/>
        <v>0</v>
      </c>
      <c r="L30" s="105" t="str">
        <f t="shared" si="3"/>
        <v/>
      </c>
    </row>
    <row r="31" spans="2:12" x14ac:dyDescent="0.25">
      <c r="B31" s="129"/>
      <c r="C31" s="127"/>
      <c r="D31" s="130"/>
      <c r="E31" s="26">
        <f t="shared" si="7"/>
        <v>0</v>
      </c>
      <c r="F31" s="26">
        <f t="shared" si="8"/>
        <v>0</v>
      </c>
      <c r="G31" s="130"/>
      <c r="H31" s="27">
        <f t="shared" si="1"/>
        <v>0</v>
      </c>
      <c r="I31" s="28">
        <f t="shared" si="0"/>
        <v>0</v>
      </c>
      <c r="J31" s="150"/>
      <c r="K31" s="44">
        <f t="shared" si="2"/>
        <v>0</v>
      </c>
      <c r="L31" s="105" t="str">
        <f t="shared" si="3"/>
        <v/>
      </c>
    </row>
    <row r="32" spans="2:12" x14ac:dyDescent="0.25">
      <c r="B32" s="129"/>
      <c r="C32" s="127"/>
      <c r="D32" s="130"/>
      <c r="E32" s="26">
        <f t="shared" si="7"/>
        <v>0</v>
      </c>
      <c r="F32" s="26">
        <f t="shared" si="8"/>
        <v>0</v>
      </c>
      <c r="G32" s="130"/>
      <c r="H32" s="27">
        <f t="shared" si="1"/>
        <v>0</v>
      </c>
      <c r="I32" s="28">
        <f t="shared" si="0"/>
        <v>0</v>
      </c>
      <c r="J32" s="150"/>
      <c r="K32" s="44">
        <f t="shared" si="2"/>
        <v>0</v>
      </c>
      <c r="L32" s="105" t="str">
        <f t="shared" si="3"/>
        <v/>
      </c>
    </row>
    <row r="33" spans="2:12" x14ac:dyDescent="0.25">
      <c r="B33" s="129"/>
      <c r="C33" s="127"/>
      <c r="D33" s="130"/>
      <c r="E33" s="26">
        <f t="shared" si="7"/>
        <v>0</v>
      </c>
      <c r="F33" s="26">
        <f t="shared" si="8"/>
        <v>0</v>
      </c>
      <c r="G33" s="130"/>
      <c r="H33" s="27">
        <f t="shared" si="1"/>
        <v>0</v>
      </c>
      <c r="I33" s="28">
        <f t="shared" si="0"/>
        <v>0</v>
      </c>
      <c r="J33" s="150"/>
      <c r="K33" s="44">
        <f t="shared" si="2"/>
        <v>0</v>
      </c>
      <c r="L33" s="105" t="str">
        <f t="shared" si="3"/>
        <v/>
      </c>
    </row>
    <row r="34" spans="2:12" x14ac:dyDescent="0.25">
      <c r="B34" s="129"/>
      <c r="C34" s="127"/>
      <c r="D34" s="130"/>
      <c r="E34" s="26">
        <f t="shared" si="7"/>
        <v>0</v>
      </c>
      <c r="F34" s="26">
        <f t="shared" si="8"/>
        <v>0</v>
      </c>
      <c r="G34" s="130"/>
      <c r="H34" s="27">
        <f t="shared" si="1"/>
        <v>0</v>
      </c>
      <c r="I34" s="28">
        <f t="shared" si="0"/>
        <v>0</v>
      </c>
      <c r="J34" s="150"/>
      <c r="K34" s="44">
        <f t="shared" si="2"/>
        <v>0</v>
      </c>
      <c r="L34" s="105" t="str">
        <f t="shared" si="3"/>
        <v/>
      </c>
    </row>
    <row r="35" spans="2:12" x14ac:dyDescent="0.25">
      <c r="B35" s="129"/>
      <c r="C35" s="127"/>
      <c r="D35" s="130"/>
      <c r="E35" s="26">
        <f t="shared" si="7"/>
        <v>0</v>
      </c>
      <c r="F35" s="26">
        <f t="shared" si="8"/>
        <v>0</v>
      </c>
      <c r="G35" s="130"/>
      <c r="H35" s="27">
        <f t="shared" si="1"/>
        <v>0</v>
      </c>
      <c r="I35" s="28">
        <f t="shared" si="0"/>
        <v>0</v>
      </c>
      <c r="J35" s="150"/>
      <c r="K35" s="44">
        <f t="shared" si="2"/>
        <v>0</v>
      </c>
      <c r="L35" s="105" t="str">
        <f t="shared" si="3"/>
        <v/>
      </c>
    </row>
    <row r="36" spans="2:12" x14ac:dyDescent="0.25">
      <c r="B36" s="129"/>
      <c r="C36" s="127"/>
      <c r="D36" s="130"/>
      <c r="E36" s="26">
        <f t="shared" si="7"/>
        <v>0</v>
      </c>
      <c r="F36" s="26">
        <f t="shared" si="8"/>
        <v>0</v>
      </c>
      <c r="G36" s="130"/>
      <c r="H36" s="27">
        <f t="shared" si="1"/>
        <v>0</v>
      </c>
      <c r="I36" s="28">
        <f t="shared" si="0"/>
        <v>0</v>
      </c>
      <c r="J36" s="150"/>
      <c r="K36" s="44">
        <f t="shared" si="2"/>
        <v>0</v>
      </c>
      <c r="L36" s="105" t="str">
        <f t="shared" si="3"/>
        <v/>
      </c>
    </row>
    <row r="37" spans="2:12" x14ac:dyDescent="0.25">
      <c r="B37" s="129"/>
      <c r="C37" s="127"/>
      <c r="D37" s="130"/>
      <c r="E37" s="26">
        <f t="shared" si="7"/>
        <v>0</v>
      </c>
      <c r="F37" s="26">
        <f t="shared" si="8"/>
        <v>0</v>
      </c>
      <c r="G37" s="130"/>
      <c r="H37" s="27">
        <f t="shared" si="1"/>
        <v>0</v>
      </c>
      <c r="I37" s="28">
        <f t="shared" si="0"/>
        <v>0</v>
      </c>
      <c r="J37" s="150"/>
      <c r="K37" s="44">
        <f t="shared" si="2"/>
        <v>0</v>
      </c>
      <c r="L37" s="105" t="str">
        <f t="shared" si="3"/>
        <v/>
      </c>
    </row>
    <row r="38" spans="2:12" x14ac:dyDescent="0.25">
      <c r="B38" s="129"/>
      <c r="C38" s="127"/>
      <c r="D38" s="130"/>
      <c r="E38" s="26">
        <f t="shared" si="7"/>
        <v>0</v>
      </c>
      <c r="F38" s="26">
        <f t="shared" si="8"/>
        <v>0</v>
      </c>
      <c r="G38" s="130"/>
      <c r="H38" s="27">
        <f t="shared" si="1"/>
        <v>0</v>
      </c>
      <c r="I38" s="28">
        <f t="shared" si="0"/>
        <v>0</v>
      </c>
      <c r="J38" s="150"/>
      <c r="K38" s="44">
        <f t="shared" si="2"/>
        <v>0</v>
      </c>
      <c r="L38" s="105" t="str">
        <f t="shared" si="3"/>
        <v/>
      </c>
    </row>
    <row r="39" spans="2:12" x14ac:dyDescent="0.25">
      <c r="B39" s="129"/>
      <c r="C39" s="127"/>
      <c r="D39" s="130"/>
      <c r="E39" s="26">
        <f t="shared" si="7"/>
        <v>0</v>
      </c>
      <c r="F39" s="26">
        <f t="shared" si="8"/>
        <v>0</v>
      </c>
      <c r="G39" s="130"/>
      <c r="H39" s="27">
        <f t="shared" si="1"/>
        <v>0</v>
      </c>
      <c r="I39" s="28">
        <f t="shared" si="0"/>
        <v>0</v>
      </c>
      <c r="J39" s="150"/>
      <c r="K39" s="44">
        <f t="shared" si="2"/>
        <v>0</v>
      </c>
      <c r="L39" s="105" t="str">
        <f t="shared" si="3"/>
        <v/>
      </c>
    </row>
    <row r="40" spans="2:12" x14ac:dyDescent="0.25">
      <c r="B40" s="129"/>
      <c r="C40" s="127"/>
      <c r="D40" s="130"/>
      <c r="E40" s="26">
        <f t="shared" si="7"/>
        <v>0</v>
      </c>
      <c r="F40" s="26">
        <f t="shared" si="8"/>
        <v>0</v>
      </c>
      <c r="G40" s="130"/>
      <c r="H40" s="27">
        <f t="shared" si="1"/>
        <v>0</v>
      </c>
      <c r="I40" s="28">
        <f t="shared" si="0"/>
        <v>0</v>
      </c>
      <c r="J40" s="150"/>
      <c r="K40" s="44">
        <f t="shared" si="2"/>
        <v>0</v>
      </c>
      <c r="L40" s="105" t="str">
        <f t="shared" si="3"/>
        <v/>
      </c>
    </row>
    <row r="41" spans="2:12" x14ac:dyDescent="0.25">
      <c r="B41" s="129"/>
      <c r="C41" s="127"/>
      <c r="D41" s="130"/>
      <c r="E41" s="26">
        <f t="shared" si="7"/>
        <v>0</v>
      </c>
      <c r="F41" s="26">
        <f t="shared" si="8"/>
        <v>0</v>
      </c>
      <c r="G41" s="130"/>
      <c r="H41" s="27">
        <f t="shared" si="1"/>
        <v>0</v>
      </c>
      <c r="I41" s="28">
        <f t="shared" si="0"/>
        <v>0</v>
      </c>
      <c r="J41" s="150"/>
      <c r="K41" s="44">
        <f t="shared" si="2"/>
        <v>0</v>
      </c>
      <c r="L41" s="105" t="str">
        <f t="shared" si="3"/>
        <v/>
      </c>
    </row>
    <row r="42" spans="2:12" x14ac:dyDescent="0.25">
      <c r="B42" s="129"/>
      <c r="C42" s="127"/>
      <c r="D42" s="130"/>
      <c r="E42" s="26">
        <f t="shared" si="7"/>
        <v>0</v>
      </c>
      <c r="F42" s="26">
        <f t="shared" si="8"/>
        <v>0</v>
      </c>
      <c r="G42" s="130"/>
      <c r="H42" s="27">
        <f t="shared" si="1"/>
        <v>0</v>
      </c>
      <c r="I42" s="28">
        <f t="shared" si="0"/>
        <v>0</v>
      </c>
      <c r="J42" s="150"/>
      <c r="K42" s="44">
        <f t="shared" si="2"/>
        <v>0</v>
      </c>
      <c r="L42" s="105" t="str">
        <f t="shared" si="3"/>
        <v/>
      </c>
    </row>
    <row r="43" spans="2:12" x14ac:dyDescent="0.25">
      <c r="B43" s="129"/>
      <c r="C43" s="127"/>
      <c r="D43" s="130"/>
      <c r="E43" s="26">
        <f t="shared" si="7"/>
        <v>0</v>
      </c>
      <c r="F43" s="26">
        <f t="shared" si="8"/>
        <v>0</v>
      </c>
      <c r="G43" s="130"/>
      <c r="H43" s="27">
        <f t="shared" si="1"/>
        <v>0</v>
      </c>
      <c r="I43" s="28">
        <f t="shared" si="0"/>
        <v>0</v>
      </c>
      <c r="J43" s="150"/>
      <c r="K43" s="44">
        <f t="shared" si="2"/>
        <v>0</v>
      </c>
      <c r="L43" s="105" t="str">
        <f t="shared" si="3"/>
        <v/>
      </c>
    </row>
    <row r="44" spans="2:12" x14ac:dyDescent="0.25">
      <c r="B44" s="129"/>
      <c r="C44" s="127"/>
      <c r="D44" s="130"/>
      <c r="E44" s="26">
        <f t="shared" si="7"/>
        <v>0</v>
      </c>
      <c r="F44" s="26">
        <f t="shared" si="8"/>
        <v>0</v>
      </c>
      <c r="G44" s="130"/>
      <c r="H44" s="27">
        <f t="shared" si="1"/>
        <v>0</v>
      </c>
      <c r="I44" s="28">
        <f t="shared" si="0"/>
        <v>0</v>
      </c>
      <c r="J44" s="150"/>
      <c r="K44" s="44">
        <f t="shared" si="2"/>
        <v>0</v>
      </c>
      <c r="L44" s="105" t="str">
        <f t="shared" si="3"/>
        <v/>
      </c>
    </row>
    <row r="45" spans="2:12" x14ac:dyDescent="0.25">
      <c r="B45" s="129"/>
      <c r="C45" s="127"/>
      <c r="D45" s="130"/>
      <c r="E45" s="26">
        <f t="shared" si="7"/>
        <v>0</v>
      </c>
      <c r="F45" s="26">
        <f t="shared" si="8"/>
        <v>0</v>
      </c>
      <c r="G45" s="130"/>
      <c r="H45" s="27">
        <f t="shared" si="1"/>
        <v>0</v>
      </c>
      <c r="I45" s="28">
        <f t="shared" ref="I45:I62" si="9">IFERROR(H45/$I$7,0)</f>
        <v>0</v>
      </c>
      <c r="J45" s="150"/>
      <c r="K45" s="44">
        <f t="shared" si="2"/>
        <v>0</v>
      </c>
      <c r="L45" s="105" t="str">
        <f t="shared" si="3"/>
        <v/>
      </c>
    </row>
    <row r="46" spans="2:12" x14ac:dyDescent="0.25">
      <c r="B46" s="129"/>
      <c r="C46" s="127"/>
      <c r="D46" s="130"/>
      <c r="E46" s="26">
        <f t="shared" si="7"/>
        <v>0</v>
      </c>
      <c r="F46" s="26">
        <f t="shared" si="8"/>
        <v>0</v>
      </c>
      <c r="G46" s="130"/>
      <c r="H46" s="27">
        <f t="shared" si="1"/>
        <v>0</v>
      </c>
      <c r="I46" s="28">
        <f t="shared" si="9"/>
        <v>0</v>
      </c>
      <c r="J46" s="150"/>
      <c r="K46" s="44">
        <f t="shared" si="2"/>
        <v>0</v>
      </c>
      <c r="L46" s="105" t="str">
        <f t="shared" si="3"/>
        <v/>
      </c>
    </row>
    <row r="47" spans="2:12" x14ac:dyDescent="0.25">
      <c r="B47" s="129"/>
      <c r="C47" s="127"/>
      <c r="D47" s="130"/>
      <c r="E47" s="26">
        <f t="shared" si="7"/>
        <v>0</v>
      </c>
      <c r="F47" s="26">
        <f t="shared" si="8"/>
        <v>0</v>
      </c>
      <c r="G47" s="130"/>
      <c r="H47" s="27">
        <f t="shared" si="1"/>
        <v>0</v>
      </c>
      <c r="I47" s="28">
        <f t="shared" si="9"/>
        <v>0</v>
      </c>
      <c r="J47" s="150"/>
      <c r="K47" s="44">
        <f t="shared" si="2"/>
        <v>0</v>
      </c>
      <c r="L47" s="105" t="str">
        <f t="shared" si="3"/>
        <v/>
      </c>
    </row>
    <row r="48" spans="2:12" x14ac:dyDescent="0.25">
      <c r="B48" s="129"/>
      <c r="C48" s="127"/>
      <c r="D48" s="130"/>
      <c r="E48" s="26">
        <f t="shared" si="7"/>
        <v>0</v>
      </c>
      <c r="F48" s="26">
        <f t="shared" si="8"/>
        <v>0</v>
      </c>
      <c r="G48" s="130"/>
      <c r="H48" s="27">
        <f t="shared" si="1"/>
        <v>0</v>
      </c>
      <c r="I48" s="28">
        <f t="shared" si="9"/>
        <v>0</v>
      </c>
      <c r="J48" s="150"/>
      <c r="K48" s="44">
        <f t="shared" si="2"/>
        <v>0</v>
      </c>
      <c r="L48" s="105" t="str">
        <f t="shared" si="3"/>
        <v/>
      </c>
    </row>
    <row r="49" spans="2:12" x14ac:dyDescent="0.25">
      <c r="B49" s="129"/>
      <c r="C49" s="127"/>
      <c r="D49" s="130"/>
      <c r="E49" s="26">
        <f t="shared" si="7"/>
        <v>0</v>
      </c>
      <c r="F49" s="26">
        <f t="shared" si="8"/>
        <v>0</v>
      </c>
      <c r="G49" s="130"/>
      <c r="H49" s="27">
        <f t="shared" si="1"/>
        <v>0</v>
      </c>
      <c r="I49" s="28">
        <f t="shared" si="9"/>
        <v>0</v>
      </c>
      <c r="J49" s="150"/>
      <c r="K49" s="44">
        <f t="shared" si="2"/>
        <v>0</v>
      </c>
      <c r="L49" s="105" t="str">
        <f t="shared" si="3"/>
        <v/>
      </c>
    </row>
    <row r="50" spans="2:12" x14ac:dyDescent="0.25">
      <c r="B50" s="129"/>
      <c r="C50" s="127"/>
      <c r="D50" s="130"/>
      <c r="E50" s="26">
        <f t="shared" si="7"/>
        <v>0</v>
      </c>
      <c r="F50" s="26">
        <f t="shared" si="8"/>
        <v>0</v>
      </c>
      <c r="G50" s="130"/>
      <c r="H50" s="27">
        <f t="shared" si="1"/>
        <v>0</v>
      </c>
      <c r="I50" s="28">
        <f t="shared" si="9"/>
        <v>0</v>
      </c>
      <c r="J50" s="150"/>
      <c r="K50" s="44">
        <f t="shared" si="2"/>
        <v>0</v>
      </c>
      <c r="L50" s="105" t="str">
        <f t="shared" si="3"/>
        <v/>
      </c>
    </row>
    <row r="51" spans="2:12" x14ac:dyDescent="0.25">
      <c r="B51" s="129"/>
      <c r="C51" s="127"/>
      <c r="D51" s="130"/>
      <c r="E51" s="26">
        <f t="shared" si="7"/>
        <v>0</v>
      </c>
      <c r="F51" s="26">
        <f t="shared" si="8"/>
        <v>0</v>
      </c>
      <c r="G51" s="130"/>
      <c r="H51" s="27">
        <f t="shared" si="1"/>
        <v>0</v>
      </c>
      <c r="I51" s="28">
        <f t="shared" si="9"/>
        <v>0</v>
      </c>
      <c r="J51" s="150"/>
      <c r="K51" s="44">
        <f t="shared" si="2"/>
        <v>0</v>
      </c>
      <c r="L51" s="105" t="str">
        <f t="shared" si="3"/>
        <v/>
      </c>
    </row>
    <row r="52" spans="2:12" x14ac:dyDescent="0.25">
      <c r="B52" s="129"/>
      <c r="C52" s="127"/>
      <c r="D52" s="130"/>
      <c r="E52" s="26">
        <f t="shared" si="7"/>
        <v>0</v>
      </c>
      <c r="F52" s="26">
        <f t="shared" si="8"/>
        <v>0</v>
      </c>
      <c r="G52" s="130"/>
      <c r="H52" s="27">
        <f t="shared" si="1"/>
        <v>0</v>
      </c>
      <c r="I52" s="28">
        <f t="shared" si="9"/>
        <v>0</v>
      </c>
      <c r="J52" s="150"/>
      <c r="K52" s="44">
        <f t="shared" si="2"/>
        <v>0</v>
      </c>
      <c r="L52" s="105" t="str">
        <f t="shared" si="3"/>
        <v/>
      </c>
    </row>
    <row r="53" spans="2:12" x14ac:dyDescent="0.25">
      <c r="B53" s="129"/>
      <c r="C53" s="127"/>
      <c r="D53" s="130"/>
      <c r="E53" s="26">
        <f t="shared" si="7"/>
        <v>0</v>
      </c>
      <c r="F53" s="26">
        <f t="shared" si="8"/>
        <v>0</v>
      </c>
      <c r="G53" s="130"/>
      <c r="H53" s="27">
        <f t="shared" si="1"/>
        <v>0</v>
      </c>
      <c r="I53" s="28">
        <f t="shared" si="9"/>
        <v>0</v>
      </c>
      <c r="J53" s="150"/>
      <c r="K53" s="44">
        <f t="shared" si="2"/>
        <v>0</v>
      </c>
      <c r="L53" s="105" t="str">
        <f t="shared" si="3"/>
        <v/>
      </c>
    </row>
    <row r="54" spans="2:12" x14ac:dyDescent="0.25">
      <c r="B54" s="129"/>
      <c r="C54" s="127"/>
      <c r="D54" s="130"/>
      <c r="E54" s="26">
        <f t="shared" si="7"/>
        <v>0</v>
      </c>
      <c r="F54" s="26">
        <f t="shared" si="8"/>
        <v>0</v>
      </c>
      <c r="G54" s="130"/>
      <c r="H54" s="27">
        <f t="shared" si="1"/>
        <v>0</v>
      </c>
      <c r="I54" s="28">
        <f t="shared" si="9"/>
        <v>0</v>
      </c>
      <c r="J54" s="150"/>
      <c r="K54" s="44">
        <f t="shared" si="2"/>
        <v>0</v>
      </c>
      <c r="L54" s="105" t="str">
        <f t="shared" si="3"/>
        <v/>
      </c>
    </row>
    <row r="55" spans="2:12" x14ac:dyDescent="0.25">
      <c r="B55" s="129"/>
      <c r="C55" s="127"/>
      <c r="D55" s="130"/>
      <c r="E55" s="26">
        <f t="shared" si="7"/>
        <v>0</v>
      </c>
      <c r="F55" s="26">
        <f t="shared" si="8"/>
        <v>0</v>
      </c>
      <c r="G55" s="130"/>
      <c r="H55" s="27">
        <f t="shared" si="1"/>
        <v>0</v>
      </c>
      <c r="I55" s="28">
        <f t="shared" si="9"/>
        <v>0</v>
      </c>
      <c r="J55" s="150"/>
      <c r="K55" s="44">
        <f t="shared" si="2"/>
        <v>0</v>
      </c>
      <c r="L55" s="105" t="str">
        <f t="shared" si="3"/>
        <v/>
      </c>
    </row>
    <row r="56" spans="2:12" x14ac:dyDescent="0.25">
      <c r="B56" s="129"/>
      <c r="C56" s="127"/>
      <c r="D56" s="130"/>
      <c r="E56" s="26">
        <f t="shared" si="7"/>
        <v>0</v>
      </c>
      <c r="F56" s="26">
        <f t="shared" si="8"/>
        <v>0</v>
      </c>
      <c r="G56" s="130"/>
      <c r="H56" s="27">
        <f t="shared" si="1"/>
        <v>0</v>
      </c>
      <c r="I56" s="28">
        <f t="shared" si="9"/>
        <v>0</v>
      </c>
      <c r="J56" s="150"/>
      <c r="K56" s="44">
        <f t="shared" si="2"/>
        <v>0</v>
      </c>
      <c r="L56" s="105" t="str">
        <f t="shared" si="3"/>
        <v/>
      </c>
    </row>
    <row r="57" spans="2:12" x14ac:dyDescent="0.25">
      <c r="B57" s="129"/>
      <c r="C57" s="127"/>
      <c r="D57" s="130"/>
      <c r="E57" s="26">
        <f t="shared" si="7"/>
        <v>0</v>
      </c>
      <c r="F57" s="26">
        <f t="shared" si="8"/>
        <v>0</v>
      </c>
      <c r="G57" s="130"/>
      <c r="H57" s="27">
        <f t="shared" si="1"/>
        <v>0</v>
      </c>
      <c r="I57" s="28">
        <f t="shared" si="9"/>
        <v>0</v>
      </c>
      <c r="J57" s="150"/>
      <c r="K57" s="44">
        <f t="shared" si="2"/>
        <v>0</v>
      </c>
      <c r="L57" s="105" t="str">
        <f t="shared" si="3"/>
        <v/>
      </c>
    </row>
    <row r="58" spans="2:12" x14ac:dyDescent="0.25">
      <c r="B58" s="129"/>
      <c r="C58" s="127"/>
      <c r="D58" s="130"/>
      <c r="E58" s="26">
        <f t="shared" si="7"/>
        <v>0</v>
      </c>
      <c r="F58" s="26">
        <f t="shared" si="8"/>
        <v>0</v>
      </c>
      <c r="G58" s="130"/>
      <c r="H58" s="27">
        <f t="shared" si="1"/>
        <v>0</v>
      </c>
      <c r="I58" s="28">
        <f t="shared" si="9"/>
        <v>0</v>
      </c>
      <c r="J58" s="150"/>
      <c r="K58" s="44">
        <f t="shared" si="2"/>
        <v>0</v>
      </c>
      <c r="L58" s="105" t="str">
        <f t="shared" si="3"/>
        <v/>
      </c>
    </row>
    <row r="59" spans="2:12" x14ac:dyDescent="0.25">
      <c r="B59" s="129"/>
      <c r="C59" s="127"/>
      <c r="D59" s="130"/>
      <c r="E59" s="26">
        <f t="shared" si="7"/>
        <v>0</v>
      </c>
      <c r="F59" s="26">
        <f t="shared" si="8"/>
        <v>0</v>
      </c>
      <c r="G59" s="130"/>
      <c r="H59" s="27">
        <f t="shared" si="1"/>
        <v>0</v>
      </c>
      <c r="I59" s="28">
        <f t="shared" si="9"/>
        <v>0</v>
      </c>
      <c r="J59" s="150"/>
      <c r="K59" s="44">
        <f t="shared" si="2"/>
        <v>0</v>
      </c>
      <c r="L59" s="105" t="str">
        <f t="shared" si="3"/>
        <v/>
      </c>
    </row>
    <row r="60" spans="2:12" x14ac:dyDescent="0.25">
      <c r="B60" s="129"/>
      <c r="C60" s="127"/>
      <c r="D60" s="130"/>
      <c r="E60" s="26">
        <f t="shared" si="7"/>
        <v>0</v>
      </c>
      <c r="F60" s="26">
        <f t="shared" si="8"/>
        <v>0</v>
      </c>
      <c r="G60" s="130"/>
      <c r="H60" s="27">
        <f t="shared" si="1"/>
        <v>0</v>
      </c>
      <c r="I60" s="28">
        <f t="shared" si="9"/>
        <v>0</v>
      </c>
      <c r="J60" s="150"/>
      <c r="K60" s="44">
        <f t="shared" si="2"/>
        <v>0</v>
      </c>
      <c r="L60" s="105" t="str">
        <f t="shared" si="3"/>
        <v/>
      </c>
    </row>
    <row r="61" spans="2:12" x14ac:dyDescent="0.25">
      <c r="B61" s="129"/>
      <c r="C61" s="127"/>
      <c r="D61" s="130"/>
      <c r="E61" s="26">
        <f t="shared" si="7"/>
        <v>0</v>
      </c>
      <c r="F61" s="26">
        <f t="shared" si="8"/>
        <v>0</v>
      </c>
      <c r="G61" s="130"/>
      <c r="H61" s="27">
        <f t="shared" si="1"/>
        <v>0</v>
      </c>
      <c r="I61" s="28">
        <f t="shared" si="9"/>
        <v>0</v>
      </c>
      <c r="J61" s="150"/>
      <c r="K61" s="44">
        <f t="shared" si="2"/>
        <v>0</v>
      </c>
      <c r="L61" s="105" t="str">
        <f t="shared" si="3"/>
        <v/>
      </c>
    </row>
    <row r="62" spans="2:12" ht="13.8" thickBot="1" x14ac:dyDescent="0.3">
      <c r="B62" s="131"/>
      <c r="C62" s="132"/>
      <c r="D62" s="133"/>
      <c r="E62" s="41">
        <f t="shared" si="7"/>
        <v>0</v>
      </c>
      <c r="F62" s="26">
        <f t="shared" si="8"/>
        <v>0</v>
      </c>
      <c r="G62" s="133"/>
      <c r="H62" s="42">
        <f t="shared" si="1"/>
        <v>0</v>
      </c>
      <c r="I62" s="89">
        <f t="shared" si="9"/>
        <v>0</v>
      </c>
      <c r="J62" s="152"/>
      <c r="K62" s="45">
        <f t="shared" si="2"/>
        <v>0</v>
      </c>
      <c r="L62" s="106" t="str">
        <f t="shared" si="3"/>
        <v/>
      </c>
    </row>
    <row r="63" spans="2:12" ht="13.8" thickBot="1" x14ac:dyDescent="0.3">
      <c r="B63" s="47" t="s">
        <v>33</v>
      </c>
      <c r="C63" s="92"/>
      <c r="D63" s="93"/>
      <c r="E63" s="88">
        <f>SUM(E13:E62)</f>
        <v>0</v>
      </c>
      <c r="F63" s="67">
        <f t="shared" ref="F63:K63" si="10">SUM(F13:F62)</f>
        <v>0</v>
      </c>
      <c r="G63" s="67">
        <f t="shared" si="10"/>
        <v>0</v>
      </c>
      <c r="H63" s="90">
        <f t="shared" si="10"/>
        <v>0</v>
      </c>
      <c r="I63" s="94"/>
      <c r="J63" s="95"/>
      <c r="K63" s="91">
        <f t="shared" si="10"/>
        <v>0</v>
      </c>
    </row>
  </sheetData>
  <sheetProtection algorithmName="SHA-512" hashValue="+Cwi0x8vXk+FnDnESb4NuuWhSuISNsuYWjL6X+xCaNukUbiUTYnJgw5zlhnD2FaqjJw/I1KS8+jwMHY54rO32A==" saltValue="u7KQuhQCYydulB6szZ6cnw==" spinCount="100000" sheet="1" formatColumns="0" formatRows="0" selectLockedCells="1" autoFilter="0"/>
  <autoFilter ref="B12:L12"/>
  <mergeCells count="6">
    <mergeCell ref="B9:K9"/>
    <mergeCell ref="G3:H3"/>
    <mergeCell ref="G4:H4"/>
    <mergeCell ref="G5:H5"/>
    <mergeCell ref="G6:H6"/>
    <mergeCell ref="G7:H7"/>
  </mergeCells>
  <conditionalFormatting sqref="C5">
    <cfRule type="containsText" dxfId="32" priority="4" operator="containsText" text="Incomplete">
      <formula>NOT(ISERROR(SEARCH("Incomplete",C5)))</formula>
    </cfRule>
    <cfRule type="containsText" dxfId="31" priority="5" operator="containsText" text="Complete">
      <formula>NOT(ISERROR(SEARCH("Complete",C5)))</formula>
    </cfRule>
    <cfRule type="containsText" dxfId="30" priority="6" operator="containsText" text="Rows">
      <formula>NOT(ISERROR(SEARCH("Rows",C5)))</formula>
    </cfRule>
  </conditionalFormatting>
  <dataValidations count="7">
    <dataValidation type="list" allowBlank="1" showInputMessage="1" showErrorMessage="1" errorTitle="Input error" error="Select from drop down list only." sqref="C6">
      <formula1>"Select…,Yes - Complete below,No"</formula1>
    </dataValidation>
    <dataValidation type="whole" errorStyle="warning" operator="greaterThan" allowBlank="1" showInputMessage="1" showErrorMessage="1" errorTitle="Input error" error="Expect value to be higher - ensure you are including an annualised value" sqref="F10">
      <formula1>2000</formula1>
    </dataValidation>
    <dataValidation type="decimal" errorStyle="warning" allowBlank="1" showInputMessage="1" showErrorMessage="1" errorTitle="Input check" error="Check value - we expect to be lower than % included" sqref="E11">
      <formula1>0</formula1>
      <formula2>0.25</formula2>
    </dataValidation>
    <dataValidation type="decimal" errorStyle="warning" allowBlank="1" showInputMessage="1" showErrorMessage="1" errorTitle="Input check" error="Check value - we expect to be lower than % included" sqref="F11">
      <formula1>0</formula1>
      <formula2>0.15</formula2>
    </dataValidation>
    <dataValidation type="whole" errorStyle="warning" allowBlank="1" showInputMessage="1" showErrorMessage="1" errorTitle="Input error" error="Please review - value included not in line with value expected" sqref="I6">
      <formula1>1</formula1>
      <formula2>25</formula2>
    </dataValidation>
    <dataValidation type="custom" errorStyle="warning" allowBlank="1" showInputMessage="1" showErrorMessage="1" errorTitle="Check" error="Ensure that amount entered is non discretionary" sqref="G13">
      <formula1>G13&lt;0</formula1>
    </dataValidation>
    <dataValidation type="whole" errorStyle="warning" allowBlank="1" showInputMessage="1" showErrorMessage="1" errorTitle="Input error" error="Please review - value included not in line with value expected" sqref="I5">
      <formula1>1</formula1>
      <formula2>8</formula2>
    </dataValidation>
  </dataValidations>
  <pageMargins left="0.31496062992125984" right="0.31496062992125984" top="0.35433070866141736" bottom="0.35433070866141736" header="0.31496062992125984" footer="0.31496062992125984"/>
  <pageSetup paperSize="9" scale="57"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M102"/>
  <sheetViews>
    <sheetView showGridLines="0" zoomScale="80" zoomScaleNormal="80" zoomScaleSheetLayoutView="90" workbookViewId="0">
      <pane ySplit="8" topLeftCell="A10" activePane="bottomLeft" state="frozen"/>
      <selection pane="bottomLeft" activeCell="D10" sqref="D10"/>
    </sheetView>
  </sheetViews>
  <sheetFormatPr defaultRowHeight="14.4" outlineLevelRow="1" x14ac:dyDescent="0.3"/>
  <cols>
    <col min="1" max="1" width="4.88671875" customWidth="1"/>
    <col min="2" max="2" width="52.5546875" customWidth="1"/>
    <col min="3" max="5" width="20.5546875" customWidth="1"/>
    <col min="6" max="12" width="16.5546875" customWidth="1"/>
    <col min="13" max="13" width="13.44140625" style="1" customWidth="1"/>
  </cols>
  <sheetData>
    <row r="1" spans="2:13" x14ac:dyDescent="0.3">
      <c r="B1" s="58" t="s">
        <v>0</v>
      </c>
      <c r="C1" s="58"/>
      <c r="D1" s="58"/>
      <c r="E1" s="58"/>
      <c r="F1" s="58"/>
      <c r="G1" s="58"/>
      <c r="H1" s="58"/>
      <c r="I1" s="58"/>
      <c r="J1" s="58"/>
      <c r="K1" s="58"/>
      <c r="L1" s="58"/>
      <c r="M1" s="58"/>
    </row>
    <row r="2" spans="2:13" ht="15" thickBot="1" x14ac:dyDescent="0.35">
      <c r="B2" s="59" t="s">
        <v>1</v>
      </c>
      <c r="C2" s="59"/>
      <c r="D2" s="59"/>
      <c r="E2" s="59"/>
      <c r="F2" s="59"/>
      <c r="G2" s="59"/>
      <c r="H2" s="59"/>
      <c r="I2" s="59"/>
      <c r="J2" s="59"/>
      <c r="K2" s="59"/>
      <c r="L2" s="59"/>
      <c r="M2" s="59"/>
    </row>
    <row r="3" spans="2:13" x14ac:dyDescent="0.3">
      <c r="B3" s="35" t="s">
        <v>2</v>
      </c>
      <c r="C3" s="444" t="str">
        <f>IF('Application details'!C23="","",'Application details'!C23)</f>
        <v/>
      </c>
      <c r="D3" s="444"/>
      <c r="E3" s="445"/>
      <c r="M3" s="314" t="s">
        <v>96</v>
      </c>
    </row>
    <row r="4" spans="2:13" x14ac:dyDescent="0.3">
      <c r="B4" s="37" t="s">
        <v>174</v>
      </c>
      <c r="C4" s="446" t="str">
        <f ca="1">MID(CELL("filename",A1),FIND("]",CELL("filename",A1))+1,255)</f>
        <v>Overheads</v>
      </c>
      <c r="D4" s="446"/>
      <c r="E4" s="447"/>
      <c r="M4" s="60"/>
    </row>
    <row r="5" spans="2:13" x14ac:dyDescent="0.3">
      <c r="B5" s="37" t="s">
        <v>72</v>
      </c>
      <c r="C5" s="448" t="str">
        <f>IF(C6="Select…","Incomplete",IF(C6="Yes - will calculate and provide workings below",IF(C7=0,"Incomplete - fill in overhead workings below",IF(SUM(M:M)=0,"Complete","Incomplete - "&amp;SUM(M:M)&amp;" rows are missing overhead details")),IF(C6="No","Complete",IF(D10=0,"Incomplete","Complete"))))</f>
        <v>Incomplete</v>
      </c>
      <c r="D5" s="449"/>
      <c r="E5" s="450"/>
      <c r="M5" s="100"/>
    </row>
    <row r="6" spans="2:13" x14ac:dyDescent="0.3">
      <c r="B6" s="37" t="s">
        <v>34</v>
      </c>
      <c r="C6" s="451" t="s">
        <v>8</v>
      </c>
      <c r="D6" s="451"/>
      <c r="E6" s="452"/>
      <c r="M6" s="100">
        <f>IF(C6="Select…",1,"")</f>
        <v>1</v>
      </c>
    </row>
    <row r="7" spans="2:13" ht="15" thickBot="1" x14ac:dyDescent="0.35">
      <c r="B7" s="54" t="s">
        <v>58</v>
      </c>
      <c r="C7" s="453">
        <f>IF(C6="No",0,IF(C6="Yes - will calculate using a % below",D62,IF(C6="Yes - will calculate and provide workings below",L102,0)))</f>
        <v>0</v>
      </c>
      <c r="D7" s="453"/>
      <c r="E7" s="454"/>
      <c r="M7" s="100"/>
    </row>
    <row r="8" spans="2:13" s="18" customFormat="1" ht="14.4" customHeight="1" thickBot="1" x14ac:dyDescent="0.35">
      <c r="B8" s="7"/>
      <c r="C8" s="7"/>
      <c r="D8" s="7"/>
      <c r="M8" s="313"/>
    </row>
    <row r="9" spans="2:13" ht="44.1" customHeight="1" thickBot="1" x14ac:dyDescent="0.35">
      <c r="B9" s="431" t="s">
        <v>83</v>
      </c>
      <c r="C9" s="432"/>
      <c r="D9" s="432"/>
      <c r="E9" s="443"/>
      <c r="F9" s="18"/>
      <c r="M9" s="100"/>
    </row>
    <row r="10" spans="2:13" ht="15" thickBot="1" x14ac:dyDescent="0.35">
      <c r="B10" s="30" t="s">
        <v>92</v>
      </c>
      <c r="C10" s="31"/>
      <c r="D10" s="137">
        <v>0</v>
      </c>
      <c r="E10" s="46"/>
      <c r="F10" s="18"/>
      <c r="M10" s="100"/>
    </row>
    <row r="11" spans="2:13" ht="39.9" customHeight="1" thickBot="1" x14ac:dyDescent="0.35">
      <c r="B11" s="51" t="s">
        <v>31</v>
      </c>
      <c r="C11" s="49" t="s">
        <v>54</v>
      </c>
      <c r="D11" s="49" t="s">
        <v>42</v>
      </c>
      <c r="E11" s="52" t="s">
        <v>55</v>
      </c>
      <c r="M11" s="100"/>
    </row>
    <row r="12" spans="2:13" hidden="1" outlineLevel="1" x14ac:dyDescent="0.3">
      <c r="B12" s="238" t="str">
        <f>IF('Labour costs'!B13="","",'Labour costs'!B13)</f>
        <v/>
      </c>
      <c r="C12" s="26">
        <f>'Labour costs'!K13</f>
        <v>0</v>
      </c>
      <c r="D12" s="26">
        <f>C12*$D$10</f>
        <v>0</v>
      </c>
      <c r="E12" s="44">
        <f>C12+D12</f>
        <v>0</v>
      </c>
      <c r="M12" s="100"/>
    </row>
    <row r="13" spans="2:13" hidden="1" outlineLevel="1" x14ac:dyDescent="0.3">
      <c r="B13" s="238" t="str">
        <f>IF('Labour costs'!B14="","",'Labour costs'!B14)</f>
        <v/>
      </c>
      <c r="C13" s="26">
        <f>'Labour costs'!K14</f>
        <v>0</v>
      </c>
      <c r="D13" s="26">
        <f t="shared" ref="D13:D61" si="0">C13*$D$10</f>
        <v>0</v>
      </c>
      <c r="E13" s="44">
        <f t="shared" ref="E13:E61" si="1">C13+D13</f>
        <v>0</v>
      </c>
      <c r="M13" s="100"/>
    </row>
    <row r="14" spans="2:13" hidden="1" outlineLevel="1" x14ac:dyDescent="0.3">
      <c r="B14" s="238" t="str">
        <f>IF('Labour costs'!B15="","",'Labour costs'!B15)</f>
        <v/>
      </c>
      <c r="C14" s="26">
        <f>'Labour costs'!K15</f>
        <v>0</v>
      </c>
      <c r="D14" s="26">
        <f t="shared" si="0"/>
        <v>0</v>
      </c>
      <c r="E14" s="44">
        <f t="shared" si="1"/>
        <v>0</v>
      </c>
      <c r="M14" s="100"/>
    </row>
    <row r="15" spans="2:13" hidden="1" outlineLevel="1" x14ac:dyDescent="0.3">
      <c r="B15" s="238" t="str">
        <f>IF('Labour costs'!B16="","",'Labour costs'!B16)</f>
        <v/>
      </c>
      <c r="C15" s="26">
        <f>'Labour costs'!K16</f>
        <v>0</v>
      </c>
      <c r="D15" s="26">
        <f t="shared" si="0"/>
        <v>0</v>
      </c>
      <c r="E15" s="44">
        <f t="shared" si="1"/>
        <v>0</v>
      </c>
      <c r="M15" s="100"/>
    </row>
    <row r="16" spans="2:13" hidden="1" outlineLevel="1" x14ac:dyDescent="0.3">
      <c r="B16" s="238" t="str">
        <f>IF('Labour costs'!B17="","",'Labour costs'!B17)</f>
        <v/>
      </c>
      <c r="C16" s="26">
        <f>'Labour costs'!K17</f>
        <v>0</v>
      </c>
      <c r="D16" s="26">
        <f t="shared" si="0"/>
        <v>0</v>
      </c>
      <c r="E16" s="44">
        <f t="shared" si="1"/>
        <v>0</v>
      </c>
      <c r="M16" s="100"/>
    </row>
    <row r="17" spans="2:13" hidden="1" outlineLevel="1" x14ac:dyDescent="0.3">
      <c r="B17" s="238" t="str">
        <f>IF('Labour costs'!B18="","",'Labour costs'!B18)</f>
        <v/>
      </c>
      <c r="C17" s="26">
        <f>'Labour costs'!K18</f>
        <v>0</v>
      </c>
      <c r="D17" s="26">
        <f t="shared" si="0"/>
        <v>0</v>
      </c>
      <c r="E17" s="44">
        <f t="shared" si="1"/>
        <v>0</v>
      </c>
      <c r="M17" s="100"/>
    </row>
    <row r="18" spans="2:13" hidden="1" outlineLevel="1" x14ac:dyDescent="0.3">
      <c r="B18" s="238" t="str">
        <f>IF('Labour costs'!B19="","",'Labour costs'!B19)</f>
        <v/>
      </c>
      <c r="C18" s="26">
        <f>'Labour costs'!K19</f>
        <v>0</v>
      </c>
      <c r="D18" s="26">
        <f t="shared" si="0"/>
        <v>0</v>
      </c>
      <c r="E18" s="44">
        <f t="shared" si="1"/>
        <v>0</v>
      </c>
      <c r="M18" s="100"/>
    </row>
    <row r="19" spans="2:13" hidden="1" outlineLevel="1" x14ac:dyDescent="0.3">
      <c r="B19" s="238" t="str">
        <f>IF('Labour costs'!B20="","",'Labour costs'!B20)</f>
        <v/>
      </c>
      <c r="C19" s="26">
        <f>'Labour costs'!K20</f>
        <v>0</v>
      </c>
      <c r="D19" s="26">
        <f t="shared" si="0"/>
        <v>0</v>
      </c>
      <c r="E19" s="44">
        <f t="shared" si="1"/>
        <v>0</v>
      </c>
      <c r="M19" s="100"/>
    </row>
    <row r="20" spans="2:13" hidden="1" outlineLevel="1" x14ac:dyDescent="0.3">
      <c r="B20" s="238" t="str">
        <f>IF('Labour costs'!B21="","",'Labour costs'!B21)</f>
        <v/>
      </c>
      <c r="C20" s="26">
        <f>'Labour costs'!K21</f>
        <v>0</v>
      </c>
      <c r="D20" s="26">
        <f t="shared" si="0"/>
        <v>0</v>
      </c>
      <c r="E20" s="44">
        <f t="shared" si="1"/>
        <v>0</v>
      </c>
      <c r="M20" s="100"/>
    </row>
    <row r="21" spans="2:13" hidden="1" outlineLevel="1" x14ac:dyDescent="0.3">
      <c r="B21" s="238" t="str">
        <f>IF('Labour costs'!B22="","",'Labour costs'!B22)</f>
        <v/>
      </c>
      <c r="C21" s="26">
        <f>'Labour costs'!K22</f>
        <v>0</v>
      </c>
      <c r="D21" s="26">
        <f t="shared" si="0"/>
        <v>0</v>
      </c>
      <c r="E21" s="44">
        <f t="shared" si="1"/>
        <v>0</v>
      </c>
      <c r="M21" s="100"/>
    </row>
    <row r="22" spans="2:13" hidden="1" outlineLevel="1" x14ac:dyDescent="0.3">
      <c r="B22" s="238" t="str">
        <f>IF('Labour costs'!B23="","",'Labour costs'!B23)</f>
        <v/>
      </c>
      <c r="C22" s="26">
        <f>'Labour costs'!K23</f>
        <v>0</v>
      </c>
      <c r="D22" s="26">
        <f t="shared" si="0"/>
        <v>0</v>
      </c>
      <c r="E22" s="44">
        <f t="shared" si="1"/>
        <v>0</v>
      </c>
      <c r="M22" s="100"/>
    </row>
    <row r="23" spans="2:13" hidden="1" outlineLevel="1" x14ac:dyDescent="0.3">
      <c r="B23" s="238" t="str">
        <f>IF('Labour costs'!B24="","",'Labour costs'!B24)</f>
        <v/>
      </c>
      <c r="C23" s="26">
        <f>'Labour costs'!K24</f>
        <v>0</v>
      </c>
      <c r="D23" s="26">
        <f t="shared" si="0"/>
        <v>0</v>
      </c>
      <c r="E23" s="44">
        <f t="shared" si="1"/>
        <v>0</v>
      </c>
      <c r="M23" s="100"/>
    </row>
    <row r="24" spans="2:13" hidden="1" outlineLevel="1" x14ac:dyDescent="0.3">
      <c r="B24" s="238" t="str">
        <f>IF('Labour costs'!B25="","",'Labour costs'!B25)</f>
        <v/>
      </c>
      <c r="C24" s="26">
        <f>'Labour costs'!K25</f>
        <v>0</v>
      </c>
      <c r="D24" s="26">
        <f t="shared" si="0"/>
        <v>0</v>
      </c>
      <c r="E24" s="44">
        <f t="shared" si="1"/>
        <v>0</v>
      </c>
      <c r="M24" s="100"/>
    </row>
    <row r="25" spans="2:13" hidden="1" outlineLevel="1" x14ac:dyDescent="0.3">
      <c r="B25" s="238" t="str">
        <f>IF('Labour costs'!B26="","",'Labour costs'!B26)</f>
        <v/>
      </c>
      <c r="C25" s="26">
        <f>'Labour costs'!K26</f>
        <v>0</v>
      </c>
      <c r="D25" s="26">
        <f t="shared" si="0"/>
        <v>0</v>
      </c>
      <c r="E25" s="44">
        <f t="shared" si="1"/>
        <v>0</v>
      </c>
      <c r="M25" s="100"/>
    </row>
    <row r="26" spans="2:13" hidden="1" outlineLevel="1" x14ac:dyDescent="0.3">
      <c r="B26" s="238" t="str">
        <f>IF('Labour costs'!B27="","",'Labour costs'!B27)</f>
        <v/>
      </c>
      <c r="C26" s="26">
        <f>'Labour costs'!K27</f>
        <v>0</v>
      </c>
      <c r="D26" s="26">
        <f t="shared" si="0"/>
        <v>0</v>
      </c>
      <c r="E26" s="44">
        <f t="shared" si="1"/>
        <v>0</v>
      </c>
      <c r="M26" s="100"/>
    </row>
    <row r="27" spans="2:13" hidden="1" outlineLevel="1" x14ac:dyDescent="0.3">
      <c r="B27" s="238" t="str">
        <f>IF('Labour costs'!B28="","",'Labour costs'!B28)</f>
        <v/>
      </c>
      <c r="C27" s="26">
        <f>'Labour costs'!K28</f>
        <v>0</v>
      </c>
      <c r="D27" s="26">
        <f t="shared" si="0"/>
        <v>0</v>
      </c>
      <c r="E27" s="44">
        <f t="shared" si="1"/>
        <v>0</v>
      </c>
      <c r="M27" s="100"/>
    </row>
    <row r="28" spans="2:13" hidden="1" outlineLevel="1" x14ac:dyDescent="0.3">
      <c r="B28" s="238" t="str">
        <f>IF('Labour costs'!B29="","",'Labour costs'!B29)</f>
        <v/>
      </c>
      <c r="C28" s="26">
        <f>'Labour costs'!K29</f>
        <v>0</v>
      </c>
      <c r="D28" s="26">
        <f t="shared" si="0"/>
        <v>0</v>
      </c>
      <c r="E28" s="44">
        <f t="shared" si="1"/>
        <v>0</v>
      </c>
      <c r="M28" s="100"/>
    </row>
    <row r="29" spans="2:13" hidden="1" outlineLevel="1" x14ac:dyDescent="0.3">
      <c r="B29" s="238" t="str">
        <f>IF('Labour costs'!B30="","",'Labour costs'!B30)</f>
        <v/>
      </c>
      <c r="C29" s="26">
        <f>'Labour costs'!K30</f>
        <v>0</v>
      </c>
      <c r="D29" s="26">
        <f t="shared" si="0"/>
        <v>0</v>
      </c>
      <c r="E29" s="44">
        <f t="shared" si="1"/>
        <v>0</v>
      </c>
      <c r="M29" s="100"/>
    </row>
    <row r="30" spans="2:13" hidden="1" outlineLevel="1" x14ac:dyDescent="0.3">
      <c r="B30" s="238" t="str">
        <f>IF('Labour costs'!B31="","",'Labour costs'!B31)</f>
        <v/>
      </c>
      <c r="C30" s="26">
        <f>'Labour costs'!K31</f>
        <v>0</v>
      </c>
      <c r="D30" s="26">
        <f t="shared" si="0"/>
        <v>0</v>
      </c>
      <c r="E30" s="44">
        <f t="shared" si="1"/>
        <v>0</v>
      </c>
      <c r="M30" s="100"/>
    </row>
    <row r="31" spans="2:13" hidden="1" outlineLevel="1" x14ac:dyDescent="0.3">
      <c r="B31" s="238" t="str">
        <f>IF('Labour costs'!B32="","",'Labour costs'!B32)</f>
        <v/>
      </c>
      <c r="C31" s="26">
        <f>'Labour costs'!K32</f>
        <v>0</v>
      </c>
      <c r="D31" s="26">
        <f t="shared" si="0"/>
        <v>0</v>
      </c>
      <c r="E31" s="44">
        <f t="shared" si="1"/>
        <v>0</v>
      </c>
      <c r="M31" s="100"/>
    </row>
    <row r="32" spans="2:13" hidden="1" outlineLevel="1" x14ac:dyDescent="0.3">
      <c r="B32" s="238" t="str">
        <f>IF('Labour costs'!B33="","",'Labour costs'!B33)</f>
        <v/>
      </c>
      <c r="C32" s="26">
        <f>'Labour costs'!K33</f>
        <v>0</v>
      </c>
      <c r="D32" s="26">
        <f t="shared" si="0"/>
        <v>0</v>
      </c>
      <c r="E32" s="44">
        <f t="shared" si="1"/>
        <v>0</v>
      </c>
      <c r="M32" s="100"/>
    </row>
    <row r="33" spans="2:13" hidden="1" outlineLevel="1" x14ac:dyDescent="0.3">
      <c r="B33" s="238" t="str">
        <f>IF('Labour costs'!B34="","",'Labour costs'!B34)</f>
        <v/>
      </c>
      <c r="C33" s="26">
        <f>'Labour costs'!K34</f>
        <v>0</v>
      </c>
      <c r="D33" s="26">
        <f t="shared" si="0"/>
        <v>0</v>
      </c>
      <c r="E33" s="44">
        <f t="shared" si="1"/>
        <v>0</v>
      </c>
      <c r="M33" s="100"/>
    </row>
    <row r="34" spans="2:13" hidden="1" outlineLevel="1" x14ac:dyDescent="0.3">
      <c r="B34" s="238" t="str">
        <f>IF('Labour costs'!B35="","",'Labour costs'!B35)</f>
        <v/>
      </c>
      <c r="C34" s="26">
        <f>'Labour costs'!K35</f>
        <v>0</v>
      </c>
      <c r="D34" s="26">
        <f t="shared" si="0"/>
        <v>0</v>
      </c>
      <c r="E34" s="44">
        <f t="shared" si="1"/>
        <v>0</v>
      </c>
      <c r="M34" s="100"/>
    </row>
    <row r="35" spans="2:13" hidden="1" outlineLevel="1" x14ac:dyDescent="0.3">
      <c r="B35" s="238" t="str">
        <f>IF('Labour costs'!B36="","",'Labour costs'!B36)</f>
        <v/>
      </c>
      <c r="C35" s="26">
        <f>'Labour costs'!K36</f>
        <v>0</v>
      </c>
      <c r="D35" s="26">
        <f t="shared" si="0"/>
        <v>0</v>
      </c>
      <c r="E35" s="44">
        <f t="shared" si="1"/>
        <v>0</v>
      </c>
      <c r="M35" s="100"/>
    </row>
    <row r="36" spans="2:13" hidden="1" outlineLevel="1" x14ac:dyDescent="0.3">
      <c r="B36" s="238" t="str">
        <f>IF('Labour costs'!B37="","",'Labour costs'!B37)</f>
        <v/>
      </c>
      <c r="C36" s="26">
        <f>'Labour costs'!K37</f>
        <v>0</v>
      </c>
      <c r="D36" s="26">
        <f t="shared" si="0"/>
        <v>0</v>
      </c>
      <c r="E36" s="44">
        <f t="shared" si="1"/>
        <v>0</v>
      </c>
      <c r="M36" s="100"/>
    </row>
    <row r="37" spans="2:13" hidden="1" outlineLevel="1" x14ac:dyDescent="0.3">
      <c r="B37" s="238" t="str">
        <f>IF('Labour costs'!B38="","",'Labour costs'!B38)</f>
        <v/>
      </c>
      <c r="C37" s="26">
        <f>'Labour costs'!K38</f>
        <v>0</v>
      </c>
      <c r="D37" s="26">
        <f t="shared" si="0"/>
        <v>0</v>
      </c>
      <c r="E37" s="44">
        <f t="shared" si="1"/>
        <v>0</v>
      </c>
      <c r="M37" s="100"/>
    </row>
    <row r="38" spans="2:13" hidden="1" outlineLevel="1" x14ac:dyDescent="0.3">
      <c r="B38" s="238" t="str">
        <f>IF('Labour costs'!B39="","",'Labour costs'!B39)</f>
        <v/>
      </c>
      <c r="C38" s="26">
        <f>'Labour costs'!K39</f>
        <v>0</v>
      </c>
      <c r="D38" s="26">
        <f t="shared" si="0"/>
        <v>0</v>
      </c>
      <c r="E38" s="44">
        <f t="shared" si="1"/>
        <v>0</v>
      </c>
      <c r="M38" s="100"/>
    </row>
    <row r="39" spans="2:13" hidden="1" outlineLevel="1" x14ac:dyDescent="0.3">
      <c r="B39" s="238" t="str">
        <f>IF('Labour costs'!B40="","",'Labour costs'!B40)</f>
        <v/>
      </c>
      <c r="C39" s="26">
        <f>'Labour costs'!K40</f>
        <v>0</v>
      </c>
      <c r="D39" s="26">
        <f t="shared" si="0"/>
        <v>0</v>
      </c>
      <c r="E39" s="44">
        <f t="shared" si="1"/>
        <v>0</v>
      </c>
      <c r="M39" s="100"/>
    </row>
    <row r="40" spans="2:13" hidden="1" outlineLevel="1" x14ac:dyDescent="0.3">
      <c r="B40" s="238" t="str">
        <f>IF('Labour costs'!B41="","",'Labour costs'!B41)</f>
        <v/>
      </c>
      <c r="C40" s="26">
        <f>'Labour costs'!K41</f>
        <v>0</v>
      </c>
      <c r="D40" s="26">
        <f t="shared" si="0"/>
        <v>0</v>
      </c>
      <c r="E40" s="44">
        <f t="shared" si="1"/>
        <v>0</v>
      </c>
      <c r="M40" s="100"/>
    </row>
    <row r="41" spans="2:13" hidden="1" outlineLevel="1" x14ac:dyDescent="0.3">
      <c r="B41" s="238" t="str">
        <f>IF('Labour costs'!B42="","",'Labour costs'!B42)</f>
        <v/>
      </c>
      <c r="C41" s="26">
        <f>'Labour costs'!K42</f>
        <v>0</v>
      </c>
      <c r="D41" s="26">
        <f t="shared" si="0"/>
        <v>0</v>
      </c>
      <c r="E41" s="44">
        <f t="shared" si="1"/>
        <v>0</v>
      </c>
      <c r="M41" s="100"/>
    </row>
    <row r="42" spans="2:13" hidden="1" outlineLevel="1" x14ac:dyDescent="0.3">
      <c r="B42" s="238" t="str">
        <f>IF('Labour costs'!B43="","",'Labour costs'!B43)</f>
        <v/>
      </c>
      <c r="C42" s="26">
        <f>'Labour costs'!K43</f>
        <v>0</v>
      </c>
      <c r="D42" s="26">
        <f t="shared" si="0"/>
        <v>0</v>
      </c>
      <c r="E42" s="44">
        <f t="shared" si="1"/>
        <v>0</v>
      </c>
      <c r="M42" s="100"/>
    </row>
    <row r="43" spans="2:13" hidden="1" outlineLevel="1" x14ac:dyDescent="0.3">
      <c r="B43" s="238" t="str">
        <f>IF('Labour costs'!B44="","",'Labour costs'!B44)</f>
        <v/>
      </c>
      <c r="C43" s="26">
        <f>'Labour costs'!K44</f>
        <v>0</v>
      </c>
      <c r="D43" s="26">
        <f t="shared" si="0"/>
        <v>0</v>
      </c>
      <c r="E43" s="44">
        <f t="shared" si="1"/>
        <v>0</v>
      </c>
      <c r="M43" s="100"/>
    </row>
    <row r="44" spans="2:13" hidden="1" outlineLevel="1" x14ac:dyDescent="0.3">
      <c r="B44" s="238" t="str">
        <f>IF('Labour costs'!B45="","",'Labour costs'!B45)</f>
        <v/>
      </c>
      <c r="C44" s="26">
        <f>'Labour costs'!K45</f>
        <v>0</v>
      </c>
      <c r="D44" s="26">
        <f t="shared" si="0"/>
        <v>0</v>
      </c>
      <c r="E44" s="44">
        <f t="shared" si="1"/>
        <v>0</v>
      </c>
      <c r="M44" s="100"/>
    </row>
    <row r="45" spans="2:13" hidden="1" outlineLevel="1" x14ac:dyDescent="0.3">
      <c r="B45" s="238" t="str">
        <f>IF('Labour costs'!B46="","",'Labour costs'!B46)</f>
        <v/>
      </c>
      <c r="C45" s="26">
        <f>'Labour costs'!K46</f>
        <v>0</v>
      </c>
      <c r="D45" s="26">
        <f t="shared" si="0"/>
        <v>0</v>
      </c>
      <c r="E45" s="44">
        <f t="shared" si="1"/>
        <v>0</v>
      </c>
      <c r="M45" s="100"/>
    </row>
    <row r="46" spans="2:13" hidden="1" outlineLevel="1" x14ac:dyDescent="0.3">
      <c r="B46" s="238" t="str">
        <f>IF('Labour costs'!B47="","",'Labour costs'!B47)</f>
        <v/>
      </c>
      <c r="C46" s="26">
        <f>'Labour costs'!K47</f>
        <v>0</v>
      </c>
      <c r="D46" s="26">
        <f t="shared" si="0"/>
        <v>0</v>
      </c>
      <c r="E46" s="44">
        <f t="shared" si="1"/>
        <v>0</v>
      </c>
      <c r="M46" s="100"/>
    </row>
    <row r="47" spans="2:13" hidden="1" outlineLevel="1" x14ac:dyDescent="0.3">
      <c r="B47" s="238" t="str">
        <f>IF('Labour costs'!B48="","",'Labour costs'!B48)</f>
        <v/>
      </c>
      <c r="C47" s="26">
        <f>'Labour costs'!K48</f>
        <v>0</v>
      </c>
      <c r="D47" s="26">
        <f t="shared" si="0"/>
        <v>0</v>
      </c>
      <c r="E47" s="44">
        <f t="shared" si="1"/>
        <v>0</v>
      </c>
      <c r="M47" s="100"/>
    </row>
    <row r="48" spans="2:13" hidden="1" outlineLevel="1" x14ac:dyDescent="0.3">
      <c r="B48" s="238" t="str">
        <f>IF('Labour costs'!B49="","",'Labour costs'!B49)</f>
        <v/>
      </c>
      <c r="C48" s="26">
        <f>'Labour costs'!K49</f>
        <v>0</v>
      </c>
      <c r="D48" s="26">
        <f t="shared" si="0"/>
        <v>0</v>
      </c>
      <c r="E48" s="44">
        <f t="shared" si="1"/>
        <v>0</v>
      </c>
      <c r="M48" s="100"/>
    </row>
    <row r="49" spans="2:13" hidden="1" outlineLevel="1" x14ac:dyDescent="0.3">
      <c r="B49" s="238" t="str">
        <f>IF('Labour costs'!B50="","",'Labour costs'!B50)</f>
        <v/>
      </c>
      <c r="C49" s="26">
        <f>'Labour costs'!K50</f>
        <v>0</v>
      </c>
      <c r="D49" s="26">
        <f t="shared" si="0"/>
        <v>0</v>
      </c>
      <c r="E49" s="44">
        <f t="shared" si="1"/>
        <v>0</v>
      </c>
      <c r="M49" s="100"/>
    </row>
    <row r="50" spans="2:13" hidden="1" outlineLevel="1" x14ac:dyDescent="0.3">
      <c r="B50" s="238" t="str">
        <f>IF('Labour costs'!B51="","",'Labour costs'!B51)</f>
        <v/>
      </c>
      <c r="C50" s="26">
        <f>'Labour costs'!K51</f>
        <v>0</v>
      </c>
      <c r="D50" s="26">
        <f t="shared" si="0"/>
        <v>0</v>
      </c>
      <c r="E50" s="44">
        <f t="shared" si="1"/>
        <v>0</v>
      </c>
      <c r="M50" s="100"/>
    </row>
    <row r="51" spans="2:13" hidden="1" outlineLevel="1" x14ac:dyDescent="0.3">
      <c r="B51" s="238" t="str">
        <f>IF('Labour costs'!B52="","",'Labour costs'!B52)</f>
        <v/>
      </c>
      <c r="C51" s="26">
        <f>'Labour costs'!K52</f>
        <v>0</v>
      </c>
      <c r="D51" s="26">
        <f t="shared" si="0"/>
        <v>0</v>
      </c>
      <c r="E51" s="44">
        <f t="shared" si="1"/>
        <v>0</v>
      </c>
      <c r="M51" s="100"/>
    </row>
    <row r="52" spans="2:13" hidden="1" outlineLevel="1" x14ac:dyDescent="0.3">
      <c r="B52" s="238" t="str">
        <f>IF('Labour costs'!B53="","",'Labour costs'!B53)</f>
        <v/>
      </c>
      <c r="C52" s="26">
        <f>'Labour costs'!K53</f>
        <v>0</v>
      </c>
      <c r="D52" s="26">
        <f t="shared" si="0"/>
        <v>0</v>
      </c>
      <c r="E52" s="44">
        <f t="shared" si="1"/>
        <v>0</v>
      </c>
      <c r="M52" s="100"/>
    </row>
    <row r="53" spans="2:13" hidden="1" outlineLevel="1" x14ac:dyDescent="0.3">
      <c r="B53" s="238" t="str">
        <f>IF('Labour costs'!B54="","",'Labour costs'!B54)</f>
        <v/>
      </c>
      <c r="C53" s="26">
        <f>'Labour costs'!K54</f>
        <v>0</v>
      </c>
      <c r="D53" s="26">
        <f t="shared" si="0"/>
        <v>0</v>
      </c>
      <c r="E53" s="44">
        <f t="shared" si="1"/>
        <v>0</v>
      </c>
      <c r="M53" s="100"/>
    </row>
    <row r="54" spans="2:13" hidden="1" outlineLevel="1" x14ac:dyDescent="0.3">
      <c r="B54" s="238" t="str">
        <f>IF('Labour costs'!B55="","",'Labour costs'!B55)</f>
        <v/>
      </c>
      <c r="C54" s="26">
        <f>'Labour costs'!K55</f>
        <v>0</v>
      </c>
      <c r="D54" s="26">
        <f t="shared" si="0"/>
        <v>0</v>
      </c>
      <c r="E54" s="44">
        <f t="shared" si="1"/>
        <v>0</v>
      </c>
      <c r="M54" s="100"/>
    </row>
    <row r="55" spans="2:13" hidden="1" outlineLevel="1" x14ac:dyDescent="0.3">
      <c r="B55" s="238" t="str">
        <f>IF('Labour costs'!B56="","",'Labour costs'!B56)</f>
        <v/>
      </c>
      <c r="C55" s="26">
        <f>'Labour costs'!K56</f>
        <v>0</v>
      </c>
      <c r="D55" s="26">
        <f t="shared" si="0"/>
        <v>0</v>
      </c>
      <c r="E55" s="44">
        <f t="shared" si="1"/>
        <v>0</v>
      </c>
      <c r="M55" s="100"/>
    </row>
    <row r="56" spans="2:13" hidden="1" outlineLevel="1" x14ac:dyDescent="0.3">
      <c r="B56" s="238" t="str">
        <f>IF('Labour costs'!B57="","",'Labour costs'!B57)</f>
        <v/>
      </c>
      <c r="C56" s="26">
        <f>'Labour costs'!K57</f>
        <v>0</v>
      </c>
      <c r="D56" s="26">
        <f t="shared" si="0"/>
        <v>0</v>
      </c>
      <c r="E56" s="44">
        <f t="shared" si="1"/>
        <v>0</v>
      </c>
      <c r="M56" s="100"/>
    </row>
    <row r="57" spans="2:13" hidden="1" outlineLevel="1" x14ac:dyDescent="0.3">
      <c r="B57" s="238" t="str">
        <f>IF('Labour costs'!B58="","",'Labour costs'!B58)</f>
        <v/>
      </c>
      <c r="C57" s="26">
        <f>'Labour costs'!K58</f>
        <v>0</v>
      </c>
      <c r="D57" s="26">
        <f t="shared" si="0"/>
        <v>0</v>
      </c>
      <c r="E57" s="44">
        <f t="shared" si="1"/>
        <v>0</v>
      </c>
      <c r="M57" s="100"/>
    </row>
    <row r="58" spans="2:13" hidden="1" outlineLevel="1" x14ac:dyDescent="0.3">
      <c r="B58" s="238" t="str">
        <f>IF('Labour costs'!B59="","",'Labour costs'!B59)</f>
        <v/>
      </c>
      <c r="C58" s="26">
        <f>'Labour costs'!K59</f>
        <v>0</v>
      </c>
      <c r="D58" s="26">
        <f t="shared" si="0"/>
        <v>0</v>
      </c>
      <c r="E58" s="44">
        <f t="shared" si="1"/>
        <v>0</v>
      </c>
      <c r="M58" s="100"/>
    </row>
    <row r="59" spans="2:13" hidden="1" outlineLevel="1" x14ac:dyDescent="0.3">
      <c r="B59" s="238" t="str">
        <f>IF('Labour costs'!B60="","",'Labour costs'!B60)</f>
        <v/>
      </c>
      <c r="C59" s="26">
        <f>'Labour costs'!K60</f>
        <v>0</v>
      </c>
      <c r="D59" s="26">
        <f t="shared" si="0"/>
        <v>0</v>
      </c>
      <c r="E59" s="44">
        <f t="shared" si="1"/>
        <v>0</v>
      </c>
      <c r="M59" s="100"/>
    </row>
    <row r="60" spans="2:13" hidden="1" outlineLevel="1" x14ac:dyDescent="0.3">
      <c r="B60" s="238" t="str">
        <f>IF('Labour costs'!B61="","",'Labour costs'!B61)</f>
        <v/>
      </c>
      <c r="C60" s="26">
        <f>'Labour costs'!K61</f>
        <v>0</v>
      </c>
      <c r="D60" s="26">
        <f t="shared" si="0"/>
        <v>0</v>
      </c>
      <c r="E60" s="44">
        <f t="shared" si="1"/>
        <v>0</v>
      </c>
      <c r="M60" s="100"/>
    </row>
    <row r="61" spans="2:13" ht="15" hidden="1" outlineLevel="1" thickBot="1" x14ac:dyDescent="0.35">
      <c r="B61" s="238" t="str">
        <f>IF('Labour costs'!B62="","",'Labour costs'!B62)</f>
        <v/>
      </c>
      <c r="C61" s="26">
        <f>'Labour costs'!K62</f>
        <v>0</v>
      </c>
      <c r="D61" s="26">
        <f t="shared" si="0"/>
        <v>0</v>
      </c>
      <c r="E61" s="44">
        <f t="shared" si="1"/>
        <v>0</v>
      </c>
      <c r="M61" s="100"/>
    </row>
    <row r="62" spans="2:13" ht="15" collapsed="1" thickBot="1" x14ac:dyDescent="0.35">
      <c r="B62" s="43" t="s">
        <v>33</v>
      </c>
      <c r="C62" s="67">
        <f>SUM(C12:C61)</f>
        <v>0</v>
      </c>
      <c r="D62" s="67">
        <f>SUM(D12:D61)</f>
        <v>0</v>
      </c>
      <c r="E62" s="68">
        <f>SUM(E12:E61)</f>
        <v>0</v>
      </c>
      <c r="M62" s="100"/>
    </row>
    <row r="63" spans="2:13" ht="10.5" customHeight="1" thickBot="1" x14ac:dyDescent="0.35">
      <c r="M63" s="100"/>
    </row>
    <row r="64" spans="2:13" x14ac:dyDescent="0.3">
      <c r="B64" s="437" t="s">
        <v>39</v>
      </c>
      <c r="C64" s="438"/>
      <c r="D64" s="438"/>
      <c r="E64" s="438"/>
      <c r="F64" s="438"/>
      <c r="G64" s="438"/>
      <c r="H64" s="438"/>
      <c r="I64" s="438"/>
      <c r="J64" s="438"/>
      <c r="K64" s="438"/>
      <c r="L64" s="439"/>
      <c r="M64" s="100"/>
    </row>
    <row r="65" spans="2:13" ht="44.1" customHeight="1" x14ac:dyDescent="0.3">
      <c r="B65" s="440"/>
      <c r="C65" s="441"/>
      <c r="D65" s="441"/>
      <c r="E65" s="441"/>
      <c r="F65" s="441"/>
      <c r="G65" s="441"/>
      <c r="H65" s="441"/>
      <c r="I65" s="441"/>
      <c r="J65" s="441"/>
      <c r="K65" s="441"/>
      <c r="L65" s="442"/>
      <c r="M65" s="160"/>
    </row>
    <row r="66" spans="2:13" ht="26.1" customHeight="1" x14ac:dyDescent="0.3">
      <c r="B66" s="53" t="s">
        <v>38</v>
      </c>
      <c r="C66" s="138" t="s">
        <v>37</v>
      </c>
      <c r="D66" s="138" t="s">
        <v>37</v>
      </c>
      <c r="E66" s="138" t="s">
        <v>37</v>
      </c>
      <c r="F66" s="138" t="s">
        <v>37</v>
      </c>
      <c r="G66" s="138" t="s">
        <v>37</v>
      </c>
      <c r="H66" s="138" t="s">
        <v>37</v>
      </c>
      <c r="I66" s="138" t="s">
        <v>37</v>
      </c>
      <c r="J66" s="138" t="s">
        <v>37</v>
      </c>
      <c r="K66" s="138" t="s">
        <v>37</v>
      </c>
      <c r="L66" s="311" t="s">
        <v>50</v>
      </c>
      <c r="M66" s="100"/>
    </row>
    <row r="67" spans="2:13" x14ac:dyDescent="0.3">
      <c r="B67" s="139"/>
      <c r="C67" s="130"/>
      <c r="D67" s="130"/>
      <c r="E67" s="130"/>
      <c r="F67" s="130"/>
      <c r="G67" s="130"/>
      <c r="H67" s="130"/>
      <c r="I67" s="130"/>
      <c r="J67" s="130"/>
      <c r="K67" s="130"/>
      <c r="L67" s="312"/>
      <c r="M67" s="100" t="str">
        <f>IF(L67=0,"",IF(B67="",1,""))</f>
        <v/>
      </c>
    </row>
    <row r="68" spans="2:13" x14ac:dyDescent="0.3">
      <c r="B68" s="139"/>
      <c r="C68" s="130"/>
      <c r="D68" s="130"/>
      <c r="E68" s="130"/>
      <c r="F68" s="130"/>
      <c r="G68" s="130"/>
      <c r="H68" s="130"/>
      <c r="I68" s="130"/>
      <c r="J68" s="130"/>
      <c r="K68" s="130"/>
      <c r="L68" s="312"/>
      <c r="M68" s="100" t="str">
        <f>IF(L68=0,"",IF(B68="",1,""))</f>
        <v/>
      </c>
    </row>
    <row r="69" spans="2:13" x14ac:dyDescent="0.3">
      <c r="B69" s="139"/>
      <c r="C69" s="130"/>
      <c r="D69" s="130"/>
      <c r="E69" s="130"/>
      <c r="F69" s="130"/>
      <c r="G69" s="130"/>
      <c r="H69" s="130"/>
      <c r="I69" s="130"/>
      <c r="J69" s="130"/>
      <c r="K69" s="130"/>
      <c r="L69" s="312"/>
      <c r="M69" s="100" t="str">
        <f t="shared" ref="M69:M101" si="2">IF(L69=0,"",IF(B69="",1,""))</f>
        <v/>
      </c>
    </row>
    <row r="70" spans="2:13" x14ac:dyDescent="0.3">
      <c r="B70" s="139"/>
      <c r="C70" s="130"/>
      <c r="D70" s="130"/>
      <c r="E70" s="130"/>
      <c r="F70" s="130"/>
      <c r="G70" s="130"/>
      <c r="H70" s="130"/>
      <c r="I70" s="130"/>
      <c r="J70" s="130"/>
      <c r="K70" s="130"/>
      <c r="L70" s="312"/>
      <c r="M70" s="100" t="str">
        <f t="shared" si="2"/>
        <v/>
      </c>
    </row>
    <row r="71" spans="2:13" x14ac:dyDescent="0.3">
      <c r="B71" s="139"/>
      <c r="C71" s="130"/>
      <c r="D71" s="130"/>
      <c r="E71" s="130"/>
      <c r="F71" s="130"/>
      <c r="G71" s="130"/>
      <c r="H71" s="130"/>
      <c r="I71" s="130"/>
      <c r="J71" s="130"/>
      <c r="K71" s="130"/>
      <c r="L71" s="312"/>
      <c r="M71" s="100" t="str">
        <f t="shared" si="2"/>
        <v/>
      </c>
    </row>
    <row r="72" spans="2:13" x14ac:dyDescent="0.3">
      <c r="B72" s="139"/>
      <c r="C72" s="130"/>
      <c r="D72" s="130"/>
      <c r="E72" s="130"/>
      <c r="F72" s="130"/>
      <c r="G72" s="130"/>
      <c r="H72" s="130"/>
      <c r="I72" s="130"/>
      <c r="J72" s="130"/>
      <c r="K72" s="130"/>
      <c r="L72" s="312"/>
      <c r="M72" s="100" t="str">
        <f t="shared" si="2"/>
        <v/>
      </c>
    </row>
    <row r="73" spans="2:13" x14ac:dyDescent="0.3">
      <c r="B73" s="139"/>
      <c r="C73" s="130"/>
      <c r="D73" s="130"/>
      <c r="E73" s="130"/>
      <c r="F73" s="130"/>
      <c r="G73" s="130"/>
      <c r="H73" s="130"/>
      <c r="I73" s="130"/>
      <c r="J73" s="130"/>
      <c r="K73" s="130"/>
      <c r="L73" s="312"/>
      <c r="M73" s="100" t="str">
        <f t="shared" si="2"/>
        <v/>
      </c>
    </row>
    <row r="74" spans="2:13" x14ac:dyDescent="0.3">
      <c r="B74" s="139"/>
      <c r="C74" s="130"/>
      <c r="D74" s="130"/>
      <c r="E74" s="130"/>
      <c r="F74" s="130"/>
      <c r="G74" s="130"/>
      <c r="H74" s="130"/>
      <c r="I74" s="130"/>
      <c r="J74" s="130"/>
      <c r="K74" s="130"/>
      <c r="L74" s="312"/>
      <c r="M74" s="100" t="str">
        <f t="shared" si="2"/>
        <v/>
      </c>
    </row>
    <row r="75" spans="2:13" x14ac:dyDescent="0.3">
      <c r="B75" s="139"/>
      <c r="C75" s="130"/>
      <c r="D75" s="130"/>
      <c r="E75" s="130"/>
      <c r="F75" s="130"/>
      <c r="G75" s="130"/>
      <c r="H75" s="130"/>
      <c r="I75" s="130"/>
      <c r="J75" s="130"/>
      <c r="K75" s="130"/>
      <c r="L75" s="312"/>
      <c r="M75" s="100" t="str">
        <f t="shared" si="2"/>
        <v/>
      </c>
    </row>
    <row r="76" spans="2:13" x14ac:dyDescent="0.3">
      <c r="B76" s="139"/>
      <c r="C76" s="130"/>
      <c r="D76" s="130"/>
      <c r="E76" s="130"/>
      <c r="F76" s="130"/>
      <c r="G76" s="130"/>
      <c r="H76" s="130"/>
      <c r="I76" s="130"/>
      <c r="J76" s="130"/>
      <c r="K76" s="130"/>
      <c r="L76" s="312"/>
      <c r="M76" s="100" t="str">
        <f t="shared" si="2"/>
        <v/>
      </c>
    </row>
    <row r="77" spans="2:13" x14ac:dyDescent="0.3">
      <c r="B77" s="139"/>
      <c r="C77" s="130"/>
      <c r="D77" s="130"/>
      <c r="E77" s="130"/>
      <c r="F77" s="130"/>
      <c r="G77" s="130"/>
      <c r="H77" s="130"/>
      <c r="I77" s="130"/>
      <c r="J77" s="130"/>
      <c r="K77" s="130"/>
      <c r="L77" s="312"/>
      <c r="M77" s="100" t="str">
        <f t="shared" si="2"/>
        <v/>
      </c>
    </row>
    <row r="78" spans="2:13" x14ac:dyDescent="0.3">
      <c r="B78" s="139"/>
      <c r="C78" s="130"/>
      <c r="D78" s="130"/>
      <c r="E78" s="130"/>
      <c r="F78" s="130"/>
      <c r="G78" s="130"/>
      <c r="H78" s="130"/>
      <c r="I78" s="130"/>
      <c r="J78" s="130"/>
      <c r="K78" s="130"/>
      <c r="L78" s="312"/>
      <c r="M78" s="100" t="str">
        <f t="shared" si="2"/>
        <v/>
      </c>
    </row>
    <row r="79" spans="2:13" x14ac:dyDescent="0.3">
      <c r="B79" s="139"/>
      <c r="C79" s="130"/>
      <c r="D79" s="130"/>
      <c r="E79" s="130"/>
      <c r="F79" s="130"/>
      <c r="G79" s="130"/>
      <c r="H79" s="130"/>
      <c r="I79" s="130"/>
      <c r="J79" s="130"/>
      <c r="K79" s="130"/>
      <c r="L79" s="312"/>
      <c r="M79" s="100" t="str">
        <f t="shared" si="2"/>
        <v/>
      </c>
    </row>
    <row r="80" spans="2:13" x14ac:dyDescent="0.3">
      <c r="B80" s="139"/>
      <c r="C80" s="130"/>
      <c r="D80" s="130"/>
      <c r="E80" s="130"/>
      <c r="F80" s="130"/>
      <c r="G80" s="130"/>
      <c r="H80" s="130"/>
      <c r="I80" s="130"/>
      <c r="J80" s="130"/>
      <c r="K80" s="130"/>
      <c r="L80" s="312"/>
      <c r="M80" s="100" t="str">
        <f t="shared" si="2"/>
        <v/>
      </c>
    </row>
    <row r="81" spans="2:13" x14ac:dyDescent="0.3">
      <c r="B81" s="139"/>
      <c r="C81" s="130"/>
      <c r="D81" s="130"/>
      <c r="E81" s="130"/>
      <c r="F81" s="130"/>
      <c r="G81" s="130"/>
      <c r="H81" s="130"/>
      <c r="I81" s="130"/>
      <c r="J81" s="130"/>
      <c r="K81" s="130"/>
      <c r="L81" s="312"/>
      <c r="M81" s="100" t="str">
        <f t="shared" si="2"/>
        <v/>
      </c>
    </row>
    <row r="82" spans="2:13" x14ac:dyDescent="0.3">
      <c r="B82" s="139"/>
      <c r="C82" s="130"/>
      <c r="D82" s="130"/>
      <c r="E82" s="130"/>
      <c r="F82" s="130"/>
      <c r="G82" s="130"/>
      <c r="H82" s="130"/>
      <c r="I82" s="130"/>
      <c r="J82" s="130"/>
      <c r="K82" s="130"/>
      <c r="L82" s="312"/>
      <c r="M82" s="100" t="str">
        <f t="shared" si="2"/>
        <v/>
      </c>
    </row>
    <row r="83" spans="2:13" x14ac:dyDescent="0.3">
      <c r="B83" s="139"/>
      <c r="C83" s="130"/>
      <c r="D83" s="130"/>
      <c r="E83" s="130"/>
      <c r="F83" s="130"/>
      <c r="G83" s="130"/>
      <c r="H83" s="130"/>
      <c r="I83" s="130"/>
      <c r="J83" s="130"/>
      <c r="K83" s="130"/>
      <c r="L83" s="312"/>
      <c r="M83" s="100" t="str">
        <f t="shared" si="2"/>
        <v/>
      </c>
    </row>
    <row r="84" spans="2:13" x14ac:dyDescent="0.3">
      <c r="B84" s="139"/>
      <c r="C84" s="130"/>
      <c r="D84" s="130"/>
      <c r="E84" s="130"/>
      <c r="F84" s="130"/>
      <c r="G84" s="130"/>
      <c r="H84" s="130"/>
      <c r="I84" s="130"/>
      <c r="J84" s="130"/>
      <c r="K84" s="130"/>
      <c r="L84" s="312"/>
      <c r="M84" s="100" t="str">
        <f t="shared" si="2"/>
        <v/>
      </c>
    </row>
    <row r="85" spans="2:13" x14ac:dyDescent="0.3">
      <c r="B85" s="139"/>
      <c r="C85" s="130"/>
      <c r="D85" s="130"/>
      <c r="E85" s="130"/>
      <c r="F85" s="130"/>
      <c r="G85" s="130"/>
      <c r="H85" s="130"/>
      <c r="I85" s="130"/>
      <c r="J85" s="130"/>
      <c r="K85" s="130"/>
      <c r="L85" s="312"/>
      <c r="M85" s="100" t="str">
        <f t="shared" si="2"/>
        <v/>
      </c>
    </row>
    <row r="86" spans="2:13" x14ac:dyDescent="0.3">
      <c r="B86" s="139"/>
      <c r="C86" s="130"/>
      <c r="D86" s="130"/>
      <c r="E86" s="130"/>
      <c r="F86" s="130"/>
      <c r="G86" s="130"/>
      <c r="H86" s="130"/>
      <c r="I86" s="130"/>
      <c r="J86" s="130"/>
      <c r="K86" s="130"/>
      <c r="L86" s="312"/>
      <c r="M86" s="100" t="str">
        <f t="shared" si="2"/>
        <v/>
      </c>
    </row>
    <row r="87" spans="2:13" x14ac:dyDescent="0.3">
      <c r="B87" s="139"/>
      <c r="C87" s="130"/>
      <c r="D87" s="130"/>
      <c r="E87" s="130"/>
      <c r="F87" s="130"/>
      <c r="G87" s="130"/>
      <c r="H87" s="130"/>
      <c r="I87" s="130"/>
      <c r="J87" s="130"/>
      <c r="K87" s="130"/>
      <c r="L87" s="312"/>
      <c r="M87" s="100" t="str">
        <f t="shared" si="2"/>
        <v/>
      </c>
    </row>
    <row r="88" spans="2:13" x14ac:dyDescent="0.3">
      <c r="B88" s="139"/>
      <c r="C88" s="130"/>
      <c r="D88" s="130"/>
      <c r="E88" s="130"/>
      <c r="F88" s="130"/>
      <c r="G88" s="130"/>
      <c r="H88" s="130"/>
      <c r="I88" s="130"/>
      <c r="J88" s="130"/>
      <c r="K88" s="130"/>
      <c r="L88" s="312"/>
      <c r="M88" s="100" t="str">
        <f t="shared" si="2"/>
        <v/>
      </c>
    </row>
    <row r="89" spans="2:13" x14ac:dyDescent="0.3">
      <c r="B89" s="139"/>
      <c r="C89" s="130"/>
      <c r="D89" s="130"/>
      <c r="E89" s="130"/>
      <c r="F89" s="130"/>
      <c r="G89" s="130"/>
      <c r="H89" s="130"/>
      <c r="I89" s="130"/>
      <c r="J89" s="130"/>
      <c r="K89" s="130"/>
      <c r="L89" s="312"/>
      <c r="M89" s="100" t="str">
        <f t="shared" si="2"/>
        <v/>
      </c>
    </row>
    <row r="90" spans="2:13" x14ac:dyDescent="0.3">
      <c r="B90" s="139"/>
      <c r="C90" s="130"/>
      <c r="D90" s="130"/>
      <c r="E90" s="130"/>
      <c r="F90" s="130"/>
      <c r="G90" s="130"/>
      <c r="H90" s="130"/>
      <c r="I90" s="130"/>
      <c r="J90" s="130"/>
      <c r="K90" s="130"/>
      <c r="L90" s="312"/>
      <c r="M90" s="100" t="str">
        <f t="shared" si="2"/>
        <v/>
      </c>
    </row>
    <row r="91" spans="2:13" x14ac:dyDescent="0.3">
      <c r="B91" s="139"/>
      <c r="C91" s="130"/>
      <c r="D91" s="130"/>
      <c r="E91" s="130"/>
      <c r="F91" s="130"/>
      <c r="G91" s="130"/>
      <c r="H91" s="130"/>
      <c r="I91" s="130"/>
      <c r="J91" s="130"/>
      <c r="K91" s="130"/>
      <c r="L91" s="312"/>
      <c r="M91" s="100" t="str">
        <f t="shared" si="2"/>
        <v/>
      </c>
    </row>
    <row r="92" spans="2:13" x14ac:dyDescent="0.3">
      <c r="B92" s="139"/>
      <c r="C92" s="130"/>
      <c r="D92" s="130"/>
      <c r="E92" s="130"/>
      <c r="F92" s="130"/>
      <c r="G92" s="130"/>
      <c r="H92" s="130"/>
      <c r="I92" s="130"/>
      <c r="J92" s="130"/>
      <c r="K92" s="130"/>
      <c r="L92" s="312"/>
      <c r="M92" s="100" t="str">
        <f t="shared" si="2"/>
        <v/>
      </c>
    </row>
    <row r="93" spans="2:13" x14ac:dyDescent="0.3">
      <c r="B93" s="139"/>
      <c r="C93" s="130"/>
      <c r="D93" s="130"/>
      <c r="E93" s="130"/>
      <c r="F93" s="130"/>
      <c r="G93" s="130"/>
      <c r="H93" s="130"/>
      <c r="I93" s="130"/>
      <c r="J93" s="130"/>
      <c r="K93" s="130"/>
      <c r="L93" s="312"/>
      <c r="M93" s="100" t="str">
        <f t="shared" si="2"/>
        <v/>
      </c>
    </row>
    <row r="94" spans="2:13" x14ac:dyDescent="0.3">
      <c r="B94" s="139"/>
      <c r="C94" s="130"/>
      <c r="D94" s="130"/>
      <c r="E94" s="130"/>
      <c r="F94" s="130"/>
      <c r="G94" s="130"/>
      <c r="H94" s="130"/>
      <c r="I94" s="130"/>
      <c r="J94" s="130"/>
      <c r="K94" s="130"/>
      <c r="L94" s="312"/>
      <c r="M94" s="100" t="str">
        <f t="shared" si="2"/>
        <v/>
      </c>
    </row>
    <row r="95" spans="2:13" x14ac:dyDescent="0.3">
      <c r="B95" s="139"/>
      <c r="C95" s="130"/>
      <c r="D95" s="130"/>
      <c r="E95" s="130"/>
      <c r="F95" s="130"/>
      <c r="G95" s="130"/>
      <c r="H95" s="130"/>
      <c r="I95" s="130"/>
      <c r="J95" s="130"/>
      <c r="K95" s="130"/>
      <c r="L95" s="312"/>
      <c r="M95" s="100" t="str">
        <f t="shared" si="2"/>
        <v/>
      </c>
    </row>
    <row r="96" spans="2:13" x14ac:dyDescent="0.3">
      <c r="B96" s="139"/>
      <c r="C96" s="130"/>
      <c r="D96" s="130"/>
      <c r="E96" s="130"/>
      <c r="F96" s="130"/>
      <c r="G96" s="130"/>
      <c r="H96" s="130"/>
      <c r="I96" s="130"/>
      <c r="J96" s="130"/>
      <c r="K96" s="130"/>
      <c r="L96" s="312"/>
      <c r="M96" s="100" t="str">
        <f t="shared" si="2"/>
        <v/>
      </c>
    </row>
    <row r="97" spans="2:13" x14ac:dyDescent="0.3">
      <c r="B97" s="139"/>
      <c r="C97" s="130"/>
      <c r="D97" s="130"/>
      <c r="E97" s="130"/>
      <c r="F97" s="130"/>
      <c r="G97" s="130"/>
      <c r="H97" s="130"/>
      <c r="I97" s="130"/>
      <c r="J97" s="130"/>
      <c r="K97" s="130"/>
      <c r="L97" s="312"/>
      <c r="M97" s="100" t="str">
        <f t="shared" si="2"/>
        <v/>
      </c>
    </row>
    <row r="98" spans="2:13" x14ac:dyDescent="0.3">
      <c r="B98" s="139"/>
      <c r="C98" s="130"/>
      <c r="D98" s="130"/>
      <c r="E98" s="130"/>
      <c r="F98" s="130"/>
      <c r="G98" s="130"/>
      <c r="H98" s="130"/>
      <c r="I98" s="130"/>
      <c r="J98" s="130"/>
      <c r="K98" s="130"/>
      <c r="L98" s="312"/>
      <c r="M98" s="100" t="str">
        <f t="shared" si="2"/>
        <v/>
      </c>
    </row>
    <row r="99" spans="2:13" x14ac:dyDescent="0.3">
      <c r="B99" s="139"/>
      <c r="C99" s="130"/>
      <c r="D99" s="130"/>
      <c r="E99" s="130"/>
      <c r="F99" s="130"/>
      <c r="G99" s="130"/>
      <c r="H99" s="130"/>
      <c r="I99" s="130"/>
      <c r="J99" s="130"/>
      <c r="K99" s="130"/>
      <c r="L99" s="312"/>
      <c r="M99" s="100" t="str">
        <f t="shared" si="2"/>
        <v/>
      </c>
    </row>
    <row r="100" spans="2:13" x14ac:dyDescent="0.3">
      <c r="B100" s="139"/>
      <c r="C100" s="130"/>
      <c r="D100" s="130"/>
      <c r="E100" s="130"/>
      <c r="F100" s="130"/>
      <c r="G100" s="130"/>
      <c r="H100" s="130"/>
      <c r="I100" s="130"/>
      <c r="J100" s="130"/>
      <c r="K100" s="130"/>
      <c r="L100" s="312"/>
      <c r="M100" s="100" t="str">
        <f t="shared" si="2"/>
        <v/>
      </c>
    </row>
    <row r="101" spans="2:13" ht="15" thickBot="1" x14ac:dyDescent="0.35">
      <c r="B101" s="140"/>
      <c r="C101" s="133"/>
      <c r="D101" s="133"/>
      <c r="E101" s="133"/>
      <c r="F101" s="133"/>
      <c r="G101" s="133"/>
      <c r="H101" s="133"/>
      <c r="I101" s="133"/>
      <c r="J101" s="133"/>
      <c r="K101" s="133"/>
      <c r="L101" s="312"/>
      <c r="M101" s="101" t="str">
        <f t="shared" si="2"/>
        <v/>
      </c>
    </row>
    <row r="102" spans="2:13" ht="15" thickBot="1" x14ac:dyDescent="0.35">
      <c r="B102" s="47" t="s">
        <v>33</v>
      </c>
      <c r="C102" s="92"/>
      <c r="D102" s="92"/>
      <c r="E102" s="92"/>
      <c r="F102" s="92"/>
      <c r="G102" s="92"/>
      <c r="H102" s="92"/>
      <c r="I102" s="92"/>
      <c r="J102" s="92"/>
      <c r="K102" s="93"/>
      <c r="L102" s="91">
        <f>SUM(L67:L101)</f>
        <v>0</v>
      </c>
    </row>
  </sheetData>
  <sheetProtection algorithmName="SHA-512" hashValue="8vJfjDTSGHJ42HyfwH4Q9FpYwZZ0hnNr3hyOQs84NFat86qxZrc9sEtfzMMC5l0q6VRbZ5qBGXZlXOfaceKNnQ==" saltValue="osi34N9KgBlXwAdLsZlLVw==" spinCount="100000" sheet="1" formatColumns="0" formatRows="0" selectLockedCells="1" autoFilter="0"/>
  <mergeCells count="8">
    <mergeCell ref="B64:L64"/>
    <mergeCell ref="B65:L65"/>
    <mergeCell ref="B9:E9"/>
    <mergeCell ref="C3:E3"/>
    <mergeCell ref="C4:E4"/>
    <mergeCell ref="C5:E5"/>
    <mergeCell ref="C6:E6"/>
    <mergeCell ref="C7:E7"/>
  </mergeCells>
  <conditionalFormatting sqref="C5">
    <cfRule type="containsText" dxfId="29" priority="9" operator="containsText" text="Incomplete">
      <formula>NOT(ISERROR(SEARCH("Incomplete",C5)))</formula>
    </cfRule>
    <cfRule type="containsText" dxfId="28" priority="10" operator="containsText" text="Complete">
      <formula>NOT(ISERROR(SEARCH("Complete",C5)))</formula>
    </cfRule>
    <cfRule type="containsText" dxfId="27" priority="11" operator="containsText" text="Rows">
      <formula>NOT(ISERROR(SEARCH("Rows",C5)))</formula>
    </cfRule>
  </conditionalFormatting>
  <conditionalFormatting sqref="B64:M102">
    <cfRule type="expression" dxfId="26" priority="5">
      <formula>$C$6="Yes - will calculate using a % below"</formula>
    </cfRule>
  </conditionalFormatting>
  <conditionalFormatting sqref="B9:E62">
    <cfRule type="expression" dxfId="25" priority="4">
      <formula>$C$6="Yes - will calculate and provide workings below"</formula>
    </cfRule>
  </conditionalFormatting>
  <conditionalFormatting sqref="M63">
    <cfRule type="expression" dxfId="24" priority="3">
      <formula>OR($C$6="Yes - will calculate using a % below",$C$6="Select…")</formula>
    </cfRule>
  </conditionalFormatting>
  <conditionalFormatting sqref="B9:M102">
    <cfRule type="expression" dxfId="23" priority="2">
      <formula>OR($C$6="No",$C$6="Select…")</formula>
    </cfRule>
  </conditionalFormatting>
  <conditionalFormatting sqref="M8">
    <cfRule type="expression" dxfId="22" priority="1">
      <formula>OR($C$6="No",$C$6="Select…")</formula>
    </cfRule>
  </conditionalFormatting>
  <dataValidations count="2">
    <dataValidation type="list" allowBlank="1" showInputMessage="1" showErrorMessage="1" errorTitle="Input error" error="Select from drop down list only." sqref="C6:E6">
      <formula1>"Select…,Yes - will calculate using a % below,Yes - will calculate and provide workings below,No"</formula1>
    </dataValidation>
    <dataValidation type="decimal" errorStyle="warning" operator="lessThan" allowBlank="1" showInputMessage="1" showErrorMessage="1" error="As the DCMS standard overhead rate is 20% we may ask for evidence for the value included." sqref="D10">
      <formula1>0.21</formula1>
    </dataValidation>
  </dataValidations>
  <pageMargins left="0.31496062992125984" right="0.31496062992125984" top="0.35433070866141736" bottom="0.35433070866141736" header="0.31496062992125984" footer="0.31496062992125984"/>
  <pageSetup paperSize="9" scale="55" fitToHeight="2" orientation="landscape" r:id="rId1"/>
  <rowBreaks count="1" manualBreakCount="1">
    <brk id="6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G51"/>
  <sheetViews>
    <sheetView showGridLines="0" zoomScale="80" zoomScaleNormal="80" workbookViewId="0">
      <pane ySplit="9" topLeftCell="A10" activePane="bottomLeft" state="frozen"/>
      <selection pane="bottomLeft" activeCell="B11" sqref="B11"/>
    </sheetView>
  </sheetViews>
  <sheetFormatPr defaultRowHeight="14.4" x14ac:dyDescent="0.3"/>
  <cols>
    <col min="1" max="1" width="5.5546875" customWidth="1"/>
    <col min="2" max="2" width="51.44140625" customWidth="1"/>
    <col min="3" max="6" width="30.5546875" customWidth="1"/>
    <col min="7" max="7" width="11.6640625" customWidth="1"/>
  </cols>
  <sheetData>
    <row r="1" spans="2:7" x14ac:dyDescent="0.3">
      <c r="B1" s="3" t="s">
        <v>0</v>
      </c>
      <c r="C1" s="3"/>
      <c r="D1" s="3"/>
      <c r="E1" s="3"/>
      <c r="F1" s="3"/>
      <c r="G1" s="4"/>
    </row>
    <row r="2" spans="2:7" ht="15" thickBot="1" x14ac:dyDescent="0.35">
      <c r="B2" s="5" t="s">
        <v>1</v>
      </c>
      <c r="C2" s="5"/>
      <c r="D2" s="5"/>
      <c r="E2" s="5"/>
      <c r="F2" s="5"/>
      <c r="G2" s="6"/>
    </row>
    <row r="3" spans="2:7" x14ac:dyDescent="0.3">
      <c r="B3" s="35" t="s">
        <v>2</v>
      </c>
      <c r="C3" s="36" t="str">
        <f>IF('Application details'!C23="","",'Application details'!C23)</f>
        <v/>
      </c>
      <c r="D3" s="22"/>
      <c r="E3" s="22"/>
      <c r="F3" s="22"/>
      <c r="G3" s="102" t="s">
        <v>96</v>
      </c>
    </row>
    <row r="4" spans="2:7" x14ac:dyDescent="0.3">
      <c r="B4" s="37" t="s">
        <v>174</v>
      </c>
      <c r="C4" s="38" t="str">
        <f ca="1">MID(CELL("filename",A1),FIND("]",CELL("filename",A1))+1,255)</f>
        <v>Materials</v>
      </c>
      <c r="D4" s="7"/>
      <c r="E4" s="7"/>
      <c r="F4" s="7"/>
      <c r="G4" s="100"/>
    </row>
    <row r="5" spans="2:7" x14ac:dyDescent="0.3">
      <c r="B5" s="37" t="s">
        <v>72</v>
      </c>
      <c r="C5" s="38" t="str">
        <f>IF(C6="Select…","Incomplete",IF(C6="No","Complete",IF(F51=0,"Incomplete - no data entered",IF(SUM(G:G)&gt;0,SUM(G:G)&amp;" Rows are missing Item details","Complete"))))</f>
        <v>Incomplete</v>
      </c>
      <c r="D5" s="7"/>
      <c r="E5" s="7"/>
      <c r="F5" s="7"/>
      <c r="G5" s="100"/>
    </row>
    <row r="6" spans="2:7" x14ac:dyDescent="0.3">
      <c r="B6" s="37" t="s">
        <v>41</v>
      </c>
      <c r="C6" s="136" t="s">
        <v>8</v>
      </c>
      <c r="D6" s="7"/>
      <c r="E6" s="7"/>
      <c r="F6" s="7"/>
      <c r="G6" s="100">
        <f>IF(C6="Select…",1,"")</f>
        <v>1</v>
      </c>
    </row>
    <row r="7" spans="2:7" ht="15" thickBot="1" x14ac:dyDescent="0.35">
      <c r="B7" s="16" t="s">
        <v>64</v>
      </c>
      <c r="C7" s="61">
        <f>IF(C6="Select…",0,IF(C6="No",0,F51))</f>
        <v>0</v>
      </c>
      <c r="D7" s="7"/>
      <c r="E7" s="7"/>
      <c r="F7" s="7"/>
      <c r="G7" s="100"/>
    </row>
    <row r="8" spans="2:7" ht="15" thickBot="1" x14ac:dyDescent="0.35">
      <c r="G8" s="229"/>
    </row>
    <row r="9" spans="2:7" ht="71.400000000000006" customHeight="1" thickBot="1" x14ac:dyDescent="0.35">
      <c r="B9" s="455" t="s">
        <v>192</v>
      </c>
      <c r="C9" s="456"/>
      <c r="D9" s="456"/>
      <c r="E9" s="456"/>
      <c r="F9" s="457"/>
      <c r="G9" s="275"/>
    </row>
    <row r="10" spans="2:7" ht="27.6" thickBot="1" x14ac:dyDescent="0.35">
      <c r="B10" s="84" t="s">
        <v>53</v>
      </c>
      <c r="C10" s="85" t="s">
        <v>51</v>
      </c>
      <c r="D10" s="85" t="s">
        <v>52</v>
      </c>
      <c r="E10" s="86" t="s">
        <v>60</v>
      </c>
      <c r="F10" s="87" t="s">
        <v>65</v>
      </c>
      <c r="G10" s="275"/>
    </row>
    <row r="11" spans="2:7" x14ac:dyDescent="0.3">
      <c r="B11" s="269"/>
      <c r="C11" s="154"/>
      <c r="D11" s="155"/>
      <c r="E11" s="156"/>
      <c r="F11" s="107">
        <f>C11*D11*E11</f>
        <v>0</v>
      </c>
      <c r="G11" s="105" t="str">
        <f>IF(F11=0,"",IF(B11="",1,""))</f>
        <v/>
      </c>
    </row>
    <row r="12" spans="2:7" x14ac:dyDescent="0.3">
      <c r="B12" s="266"/>
      <c r="C12" s="134"/>
      <c r="D12" s="130"/>
      <c r="E12" s="143"/>
      <c r="F12" s="83">
        <f t="shared" ref="F12:F50" si="0">C12*D12*E12</f>
        <v>0</v>
      </c>
      <c r="G12" s="105" t="str">
        <f t="shared" ref="G12:G50" si="1">IF(F12=0,"",IF(B12="",1,""))</f>
        <v/>
      </c>
    </row>
    <row r="13" spans="2:7" x14ac:dyDescent="0.3">
      <c r="B13" s="266"/>
      <c r="C13" s="134"/>
      <c r="D13" s="130"/>
      <c r="E13" s="143"/>
      <c r="F13" s="83">
        <f t="shared" si="0"/>
        <v>0</v>
      </c>
      <c r="G13" s="105" t="str">
        <f t="shared" si="1"/>
        <v/>
      </c>
    </row>
    <row r="14" spans="2:7" x14ac:dyDescent="0.3">
      <c r="B14" s="266"/>
      <c r="C14" s="134"/>
      <c r="D14" s="130"/>
      <c r="E14" s="143"/>
      <c r="F14" s="83">
        <f t="shared" si="0"/>
        <v>0</v>
      </c>
      <c r="G14" s="105" t="str">
        <f t="shared" si="1"/>
        <v/>
      </c>
    </row>
    <row r="15" spans="2:7" x14ac:dyDescent="0.3">
      <c r="B15" s="266"/>
      <c r="C15" s="134"/>
      <c r="D15" s="130"/>
      <c r="E15" s="143"/>
      <c r="F15" s="83">
        <f t="shared" si="0"/>
        <v>0</v>
      </c>
      <c r="G15" s="105" t="str">
        <f t="shared" si="1"/>
        <v/>
      </c>
    </row>
    <row r="16" spans="2:7" x14ac:dyDescent="0.3">
      <c r="B16" s="266"/>
      <c r="C16" s="134"/>
      <c r="D16" s="130"/>
      <c r="E16" s="143"/>
      <c r="F16" s="83">
        <f t="shared" si="0"/>
        <v>0</v>
      </c>
      <c r="G16" s="105" t="str">
        <f t="shared" si="1"/>
        <v/>
      </c>
    </row>
    <row r="17" spans="2:7" x14ac:dyDescent="0.3">
      <c r="B17" s="266"/>
      <c r="C17" s="134"/>
      <c r="D17" s="130"/>
      <c r="E17" s="143"/>
      <c r="F17" s="83">
        <f t="shared" si="0"/>
        <v>0</v>
      </c>
      <c r="G17" s="105" t="str">
        <f t="shared" si="1"/>
        <v/>
      </c>
    </row>
    <row r="18" spans="2:7" x14ac:dyDescent="0.3">
      <c r="B18" s="266"/>
      <c r="C18" s="134"/>
      <c r="D18" s="130"/>
      <c r="E18" s="143"/>
      <c r="F18" s="83">
        <f t="shared" si="0"/>
        <v>0</v>
      </c>
      <c r="G18" s="105" t="str">
        <f t="shared" si="1"/>
        <v/>
      </c>
    </row>
    <row r="19" spans="2:7" x14ac:dyDescent="0.3">
      <c r="B19" s="266"/>
      <c r="C19" s="134"/>
      <c r="D19" s="130"/>
      <c r="E19" s="143"/>
      <c r="F19" s="83">
        <f t="shared" si="0"/>
        <v>0</v>
      </c>
      <c r="G19" s="105" t="str">
        <f t="shared" si="1"/>
        <v/>
      </c>
    </row>
    <row r="20" spans="2:7" x14ac:dyDescent="0.3">
      <c r="B20" s="266"/>
      <c r="C20" s="134"/>
      <c r="D20" s="130"/>
      <c r="E20" s="143"/>
      <c r="F20" s="83">
        <f t="shared" si="0"/>
        <v>0</v>
      </c>
      <c r="G20" s="105" t="str">
        <f t="shared" si="1"/>
        <v/>
      </c>
    </row>
    <row r="21" spans="2:7" x14ac:dyDescent="0.3">
      <c r="B21" s="266"/>
      <c r="C21" s="134"/>
      <c r="D21" s="130"/>
      <c r="E21" s="143"/>
      <c r="F21" s="83">
        <f t="shared" si="0"/>
        <v>0</v>
      </c>
      <c r="G21" s="105" t="str">
        <f t="shared" si="1"/>
        <v/>
      </c>
    </row>
    <row r="22" spans="2:7" x14ac:dyDescent="0.3">
      <c r="B22" s="266"/>
      <c r="C22" s="134"/>
      <c r="D22" s="130"/>
      <c r="E22" s="143"/>
      <c r="F22" s="83">
        <f t="shared" si="0"/>
        <v>0</v>
      </c>
      <c r="G22" s="105" t="str">
        <f t="shared" si="1"/>
        <v/>
      </c>
    </row>
    <row r="23" spans="2:7" x14ac:dyDescent="0.3">
      <c r="B23" s="266"/>
      <c r="C23" s="134"/>
      <c r="D23" s="130"/>
      <c r="E23" s="143"/>
      <c r="F23" s="83">
        <f t="shared" si="0"/>
        <v>0</v>
      </c>
      <c r="G23" s="105" t="str">
        <f t="shared" si="1"/>
        <v/>
      </c>
    </row>
    <row r="24" spans="2:7" x14ac:dyDescent="0.3">
      <c r="B24" s="266"/>
      <c r="C24" s="134"/>
      <c r="D24" s="130"/>
      <c r="E24" s="143"/>
      <c r="F24" s="83">
        <f t="shared" si="0"/>
        <v>0</v>
      </c>
      <c r="G24" s="105" t="str">
        <f t="shared" si="1"/>
        <v/>
      </c>
    </row>
    <row r="25" spans="2:7" x14ac:dyDescent="0.3">
      <c r="B25" s="266"/>
      <c r="C25" s="134"/>
      <c r="D25" s="130"/>
      <c r="E25" s="143"/>
      <c r="F25" s="83">
        <f t="shared" si="0"/>
        <v>0</v>
      </c>
      <c r="G25" s="105" t="str">
        <f t="shared" si="1"/>
        <v/>
      </c>
    </row>
    <row r="26" spans="2:7" x14ac:dyDescent="0.3">
      <c r="B26" s="266"/>
      <c r="C26" s="134"/>
      <c r="D26" s="130"/>
      <c r="E26" s="143"/>
      <c r="F26" s="83">
        <f t="shared" si="0"/>
        <v>0</v>
      </c>
      <c r="G26" s="105" t="str">
        <f t="shared" si="1"/>
        <v/>
      </c>
    </row>
    <row r="27" spans="2:7" x14ac:dyDescent="0.3">
      <c r="B27" s="266"/>
      <c r="C27" s="134"/>
      <c r="D27" s="130"/>
      <c r="E27" s="143"/>
      <c r="F27" s="83">
        <f t="shared" si="0"/>
        <v>0</v>
      </c>
      <c r="G27" s="105" t="str">
        <f t="shared" si="1"/>
        <v/>
      </c>
    </row>
    <row r="28" spans="2:7" x14ac:dyDescent="0.3">
      <c r="B28" s="266"/>
      <c r="C28" s="134"/>
      <c r="D28" s="130"/>
      <c r="E28" s="143"/>
      <c r="F28" s="83">
        <f t="shared" si="0"/>
        <v>0</v>
      </c>
      <c r="G28" s="105" t="str">
        <f t="shared" si="1"/>
        <v/>
      </c>
    </row>
    <row r="29" spans="2:7" x14ac:dyDescent="0.3">
      <c r="B29" s="266"/>
      <c r="C29" s="134"/>
      <c r="D29" s="130"/>
      <c r="E29" s="143"/>
      <c r="F29" s="83">
        <f t="shared" si="0"/>
        <v>0</v>
      </c>
      <c r="G29" s="105" t="str">
        <f t="shared" si="1"/>
        <v/>
      </c>
    </row>
    <row r="30" spans="2:7" x14ac:dyDescent="0.3">
      <c r="B30" s="266"/>
      <c r="C30" s="134"/>
      <c r="D30" s="130"/>
      <c r="E30" s="143"/>
      <c r="F30" s="83">
        <f t="shared" si="0"/>
        <v>0</v>
      </c>
      <c r="G30" s="105" t="str">
        <f t="shared" si="1"/>
        <v/>
      </c>
    </row>
    <row r="31" spans="2:7" x14ac:dyDescent="0.3">
      <c r="B31" s="266"/>
      <c r="C31" s="134"/>
      <c r="D31" s="130"/>
      <c r="E31" s="143"/>
      <c r="F31" s="83">
        <f t="shared" si="0"/>
        <v>0</v>
      </c>
      <c r="G31" s="105" t="str">
        <f t="shared" si="1"/>
        <v/>
      </c>
    </row>
    <row r="32" spans="2:7" x14ac:dyDescent="0.3">
      <c r="B32" s="266"/>
      <c r="C32" s="134"/>
      <c r="D32" s="130"/>
      <c r="E32" s="143"/>
      <c r="F32" s="83">
        <f t="shared" si="0"/>
        <v>0</v>
      </c>
      <c r="G32" s="105" t="str">
        <f t="shared" si="1"/>
        <v/>
      </c>
    </row>
    <row r="33" spans="2:7" x14ac:dyDescent="0.3">
      <c r="B33" s="266"/>
      <c r="C33" s="134"/>
      <c r="D33" s="130"/>
      <c r="E33" s="143"/>
      <c r="F33" s="83">
        <f t="shared" si="0"/>
        <v>0</v>
      </c>
      <c r="G33" s="105" t="str">
        <f t="shared" si="1"/>
        <v/>
      </c>
    </row>
    <row r="34" spans="2:7" x14ac:dyDescent="0.3">
      <c r="B34" s="266"/>
      <c r="C34" s="134"/>
      <c r="D34" s="130"/>
      <c r="E34" s="143"/>
      <c r="F34" s="83">
        <f t="shared" si="0"/>
        <v>0</v>
      </c>
      <c r="G34" s="105" t="str">
        <f t="shared" si="1"/>
        <v/>
      </c>
    </row>
    <row r="35" spans="2:7" x14ac:dyDescent="0.3">
      <c r="B35" s="266"/>
      <c r="C35" s="134"/>
      <c r="D35" s="130"/>
      <c r="E35" s="143"/>
      <c r="F35" s="83">
        <f t="shared" si="0"/>
        <v>0</v>
      </c>
      <c r="G35" s="105" t="str">
        <f t="shared" si="1"/>
        <v/>
      </c>
    </row>
    <row r="36" spans="2:7" x14ac:dyDescent="0.3">
      <c r="B36" s="266"/>
      <c r="C36" s="134"/>
      <c r="D36" s="130"/>
      <c r="E36" s="143"/>
      <c r="F36" s="83">
        <f t="shared" si="0"/>
        <v>0</v>
      </c>
      <c r="G36" s="105" t="str">
        <f t="shared" si="1"/>
        <v/>
      </c>
    </row>
    <row r="37" spans="2:7" x14ac:dyDescent="0.3">
      <c r="B37" s="266"/>
      <c r="C37" s="134"/>
      <c r="D37" s="130"/>
      <c r="E37" s="143"/>
      <c r="F37" s="83">
        <f t="shared" si="0"/>
        <v>0</v>
      </c>
      <c r="G37" s="105" t="str">
        <f t="shared" si="1"/>
        <v/>
      </c>
    </row>
    <row r="38" spans="2:7" x14ac:dyDescent="0.3">
      <c r="B38" s="266"/>
      <c r="C38" s="134"/>
      <c r="D38" s="130"/>
      <c r="E38" s="143"/>
      <c r="F38" s="83">
        <f t="shared" si="0"/>
        <v>0</v>
      </c>
      <c r="G38" s="105" t="str">
        <f t="shared" si="1"/>
        <v/>
      </c>
    </row>
    <row r="39" spans="2:7" x14ac:dyDescent="0.3">
      <c r="B39" s="266"/>
      <c r="C39" s="134"/>
      <c r="D39" s="130"/>
      <c r="E39" s="143"/>
      <c r="F39" s="83">
        <f t="shared" si="0"/>
        <v>0</v>
      </c>
      <c r="G39" s="105" t="str">
        <f t="shared" si="1"/>
        <v/>
      </c>
    </row>
    <row r="40" spans="2:7" x14ac:dyDescent="0.3">
      <c r="B40" s="266"/>
      <c r="C40" s="134"/>
      <c r="D40" s="130"/>
      <c r="E40" s="143"/>
      <c r="F40" s="83">
        <f t="shared" si="0"/>
        <v>0</v>
      </c>
      <c r="G40" s="105" t="str">
        <f t="shared" si="1"/>
        <v/>
      </c>
    </row>
    <row r="41" spans="2:7" x14ac:dyDescent="0.3">
      <c r="B41" s="266"/>
      <c r="C41" s="134"/>
      <c r="D41" s="130"/>
      <c r="E41" s="143"/>
      <c r="F41" s="83">
        <f t="shared" si="0"/>
        <v>0</v>
      </c>
      <c r="G41" s="105" t="str">
        <f t="shared" si="1"/>
        <v/>
      </c>
    </row>
    <row r="42" spans="2:7" x14ac:dyDescent="0.3">
      <c r="B42" s="266"/>
      <c r="C42" s="134"/>
      <c r="D42" s="130"/>
      <c r="E42" s="143"/>
      <c r="F42" s="83">
        <f t="shared" si="0"/>
        <v>0</v>
      </c>
      <c r="G42" s="105" t="str">
        <f t="shared" si="1"/>
        <v/>
      </c>
    </row>
    <row r="43" spans="2:7" x14ac:dyDescent="0.3">
      <c r="B43" s="266"/>
      <c r="C43" s="134"/>
      <c r="D43" s="130"/>
      <c r="E43" s="143"/>
      <c r="F43" s="83">
        <f t="shared" si="0"/>
        <v>0</v>
      </c>
      <c r="G43" s="105" t="str">
        <f t="shared" si="1"/>
        <v/>
      </c>
    </row>
    <row r="44" spans="2:7" x14ac:dyDescent="0.3">
      <c r="B44" s="266"/>
      <c r="C44" s="134"/>
      <c r="D44" s="130"/>
      <c r="E44" s="143"/>
      <c r="F44" s="83">
        <f t="shared" si="0"/>
        <v>0</v>
      </c>
      <c r="G44" s="105" t="str">
        <f t="shared" si="1"/>
        <v/>
      </c>
    </row>
    <row r="45" spans="2:7" x14ac:dyDescent="0.3">
      <c r="B45" s="266"/>
      <c r="C45" s="134"/>
      <c r="D45" s="130"/>
      <c r="E45" s="143"/>
      <c r="F45" s="83">
        <f t="shared" si="0"/>
        <v>0</v>
      </c>
      <c r="G45" s="105" t="str">
        <f t="shared" si="1"/>
        <v/>
      </c>
    </row>
    <row r="46" spans="2:7" x14ac:dyDescent="0.3">
      <c r="B46" s="266"/>
      <c r="C46" s="134"/>
      <c r="D46" s="130"/>
      <c r="E46" s="143"/>
      <c r="F46" s="83">
        <f t="shared" si="0"/>
        <v>0</v>
      </c>
      <c r="G46" s="105" t="str">
        <f t="shared" si="1"/>
        <v/>
      </c>
    </row>
    <row r="47" spans="2:7" x14ac:dyDescent="0.3">
      <c r="B47" s="266"/>
      <c r="C47" s="134"/>
      <c r="D47" s="130"/>
      <c r="E47" s="143"/>
      <c r="F47" s="83">
        <f t="shared" si="0"/>
        <v>0</v>
      </c>
      <c r="G47" s="105" t="str">
        <f t="shared" si="1"/>
        <v/>
      </c>
    </row>
    <row r="48" spans="2:7" x14ac:dyDescent="0.3">
      <c r="B48" s="266"/>
      <c r="C48" s="134"/>
      <c r="D48" s="130"/>
      <c r="E48" s="143"/>
      <c r="F48" s="83">
        <f t="shared" si="0"/>
        <v>0</v>
      </c>
      <c r="G48" s="105" t="str">
        <f t="shared" si="1"/>
        <v/>
      </c>
    </row>
    <row r="49" spans="2:7" x14ac:dyDescent="0.3">
      <c r="B49" s="266"/>
      <c r="C49" s="134"/>
      <c r="D49" s="130"/>
      <c r="E49" s="143"/>
      <c r="F49" s="83">
        <f t="shared" si="0"/>
        <v>0</v>
      </c>
      <c r="G49" s="105" t="str">
        <f t="shared" si="1"/>
        <v/>
      </c>
    </row>
    <row r="50" spans="2:7" ht="15" thickBot="1" x14ac:dyDescent="0.35">
      <c r="B50" s="267"/>
      <c r="C50" s="144"/>
      <c r="D50" s="145"/>
      <c r="E50" s="146"/>
      <c r="F50" s="83">
        <f t="shared" si="0"/>
        <v>0</v>
      </c>
      <c r="G50" s="106" t="str">
        <f t="shared" si="1"/>
        <v/>
      </c>
    </row>
    <row r="51" spans="2:7" ht="15" thickBot="1" x14ac:dyDescent="0.35">
      <c r="B51" s="47" t="s">
        <v>32</v>
      </c>
      <c r="C51" s="82"/>
      <c r="D51" s="82"/>
      <c r="E51" s="82"/>
      <c r="F51" s="69">
        <f>SUM(F11:F50)</f>
        <v>0</v>
      </c>
    </row>
  </sheetData>
  <sheetProtection algorithmName="SHA-512" hashValue="bmDu2tkEH4Nch+ljcSIq7qPL/DMpAuU/CiBIgM3izFRwwGCsez51cA4fgVJvCy4s3cQUoiNVqRm9LeaKdHdZ8A==" saltValue="gL4OHDCW9wMCe2rJXr3xQQ==" spinCount="100000" sheet="1" formatColumns="0" formatRows="0" selectLockedCells="1" autoFilter="0"/>
  <autoFilter ref="B10:G10"/>
  <mergeCells count="1">
    <mergeCell ref="B9:F9"/>
  </mergeCells>
  <conditionalFormatting sqref="C5">
    <cfRule type="containsText" dxfId="21" priority="1" operator="containsText" text="Incomplete">
      <formula>NOT(ISERROR(SEARCH("Incomplete",C5)))</formula>
    </cfRule>
    <cfRule type="containsText" dxfId="20" priority="2" operator="containsText" text="Complete">
      <formula>NOT(ISERROR(SEARCH("Complete",C5)))</formula>
    </cfRule>
    <cfRule type="containsText" dxfId="19" priority="3" operator="containsText" text="Rows">
      <formula>NOT(ISERROR(SEARCH("Rows",C5)))</formula>
    </cfRule>
  </conditionalFormatting>
  <dataValidations count="2">
    <dataValidation type="list" allowBlank="1" showInputMessage="1" showErrorMessage="1" errorTitle="Input error" error="Select from drop down list only." sqref="C6">
      <formula1>"Select…,Yes - Complete below,No"</formula1>
    </dataValidation>
    <dataValidation type="decimal" allowBlank="1" showInputMessage="1" showErrorMessage="1" errorTitle="Input error" error="Enter percent between 0% and 100%" sqref="E11:E50">
      <formula1>0</formula1>
      <formula2>1</formula2>
    </dataValidation>
  </dataValidations>
  <pageMargins left="0.31496062992125984" right="0.31496062992125984" top="0.35433070866141736" bottom="0.35433070866141736" header="0.31496062992125984" footer="0.31496062992125984"/>
  <pageSetup paperSize="9" scale="66"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B1:G51"/>
  <sheetViews>
    <sheetView showGridLines="0" zoomScale="80" zoomScaleNormal="80" workbookViewId="0">
      <pane ySplit="10" topLeftCell="A11" activePane="bottomLeft" state="frozen"/>
      <selection pane="bottomLeft" activeCell="C6" sqref="C6"/>
    </sheetView>
  </sheetViews>
  <sheetFormatPr defaultRowHeight="14.4" x14ac:dyDescent="0.3"/>
  <cols>
    <col min="1" max="1" width="5.5546875" customWidth="1"/>
    <col min="2" max="2" width="60.88671875" customWidth="1"/>
    <col min="3" max="6" width="30.5546875" customWidth="1"/>
    <col min="7" max="7" width="12.88671875" customWidth="1"/>
  </cols>
  <sheetData>
    <row r="1" spans="2:7" x14ac:dyDescent="0.3">
      <c r="B1" s="3" t="s">
        <v>0</v>
      </c>
      <c r="C1" s="3"/>
      <c r="D1" s="3"/>
      <c r="E1" s="3"/>
      <c r="F1" s="3"/>
      <c r="G1" s="4"/>
    </row>
    <row r="2" spans="2:7" ht="15" thickBot="1" x14ac:dyDescent="0.35">
      <c r="B2" s="5" t="s">
        <v>1</v>
      </c>
      <c r="C2" s="5"/>
      <c r="D2" s="5"/>
      <c r="E2" s="5"/>
      <c r="F2" s="5"/>
      <c r="G2" s="6"/>
    </row>
    <row r="3" spans="2:7" x14ac:dyDescent="0.3">
      <c r="B3" s="35" t="s">
        <v>2</v>
      </c>
      <c r="C3" s="36" t="str">
        <f>IF('Application details'!C23="","",'Application details'!C23)</f>
        <v/>
      </c>
      <c r="D3" s="7"/>
      <c r="E3" s="22"/>
      <c r="F3" s="22"/>
      <c r="G3" s="102" t="s">
        <v>96</v>
      </c>
    </row>
    <row r="4" spans="2:7" x14ac:dyDescent="0.3">
      <c r="B4" s="37" t="s">
        <v>174</v>
      </c>
      <c r="C4" s="38" t="str">
        <f ca="1">MID(CELL("filename",A1),FIND("]",CELL("filename",A1))+1,255)</f>
        <v>Travel &amp; subsistence</v>
      </c>
      <c r="D4" s="7"/>
      <c r="E4" s="7"/>
      <c r="F4" s="7"/>
      <c r="G4" s="229"/>
    </row>
    <row r="5" spans="2:7" x14ac:dyDescent="0.3">
      <c r="B5" s="37" t="s">
        <v>72</v>
      </c>
      <c r="C5" s="38" t="str">
        <f>IF(C6="Select…","Incomplete",IF(C6="No","Complete",IF(F51=0,"Incomplete - no data entered",IF(SUM(G:G)&gt;0,SUM(G:G)&amp;" Rows are missing details","Complete"))))</f>
        <v>Incomplete</v>
      </c>
      <c r="D5" s="7"/>
      <c r="E5" s="7"/>
      <c r="F5" s="7"/>
      <c r="G5" s="229"/>
    </row>
    <row r="6" spans="2:7" x14ac:dyDescent="0.3">
      <c r="B6" s="37" t="s">
        <v>56</v>
      </c>
      <c r="C6" s="136" t="s">
        <v>8</v>
      </c>
      <c r="D6" s="7"/>
      <c r="E6" s="7"/>
      <c r="F6" s="7"/>
      <c r="G6" s="100">
        <f>IF(C6="Select…",1,"")</f>
        <v>1</v>
      </c>
    </row>
    <row r="7" spans="2:7" ht="15" thickBot="1" x14ac:dyDescent="0.35">
      <c r="B7" s="16" t="s">
        <v>67</v>
      </c>
      <c r="C7" s="61">
        <f>IF(C6="Select…",0,IF(C6="No",0,F51))</f>
        <v>0</v>
      </c>
      <c r="D7" s="7"/>
      <c r="E7" s="7"/>
      <c r="F7" s="7"/>
      <c r="G7" s="229"/>
    </row>
    <row r="8" spans="2:7" ht="15" thickBot="1" x14ac:dyDescent="0.35">
      <c r="G8" s="229"/>
    </row>
    <row r="9" spans="2:7" ht="57" customHeight="1" thickBot="1" x14ac:dyDescent="0.35">
      <c r="B9" s="458" t="s">
        <v>184</v>
      </c>
      <c r="C9" s="459"/>
      <c r="D9" s="459"/>
      <c r="E9" s="459"/>
      <c r="F9" s="460"/>
      <c r="G9" s="315"/>
    </row>
    <row r="10" spans="2:7" ht="27.6" thickBot="1" x14ac:dyDescent="0.35">
      <c r="B10" s="84" t="s">
        <v>38</v>
      </c>
      <c r="C10" s="85" t="s">
        <v>57</v>
      </c>
      <c r="D10" s="85" t="s">
        <v>51</v>
      </c>
      <c r="E10" s="85" t="s">
        <v>52</v>
      </c>
      <c r="F10" s="87" t="s">
        <v>65</v>
      </c>
      <c r="G10" s="316"/>
    </row>
    <row r="11" spans="2:7" x14ac:dyDescent="0.3">
      <c r="B11" s="265"/>
      <c r="C11" s="141"/>
      <c r="D11" s="141"/>
      <c r="E11" s="128"/>
      <c r="F11" s="83">
        <f>C11*D11*E11</f>
        <v>0</v>
      </c>
      <c r="G11" s="105" t="str">
        <f>IF(F11=0,"",IF(B11="",1,""))</f>
        <v/>
      </c>
    </row>
    <row r="12" spans="2:7" x14ac:dyDescent="0.3">
      <c r="B12" s="266"/>
      <c r="C12" s="134"/>
      <c r="D12" s="134"/>
      <c r="E12" s="130"/>
      <c r="F12" s="83">
        <f>C12*D12*E12</f>
        <v>0</v>
      </c>
      <c r="G12" s="105" t="str">
        <f t="shared" ref="G12:G50" si="0">IF(F12=0,"",IF(B12="",1,""))</f>
        <v/>
      </c>
    </row>
    <row r="13" spans="2:7" x14ac:dyDescent="0.3">
      <c r="B13" s="266"/>
      <c r="C13" s="134"/>
      <c r="D13" s="134"/>
      <c r="E13" s="130"/>
      <c r="F13" s="83">
        <f>C13*D13*E13</f>
        <v>0</v>
      </c>
      <c r="G13" s="105" t="str">
        <f t="shared" si="0"/>
        <v/>
      </c>
    </row>
    <row r="14" spans="2:7" x14ac:dyDescent="0.3">
      <c r="B14" s="266"/>
      <c r="C14" s="134"/>
      <c r="D14" s="134"/>
      <c r="E14" s="130"/>
      <c r="F14" s="44">
        <f t="shared" ref="F14:F50" si="1">C14*D14*E14</f>
        <v>0</v>
      </c>
      <c r="G14" s="105" t="str">
        <f t="shared" si="0"/>
        <v/>
      </c>
    </row>
    <row r="15" spans="2:7" x14ac:dyDescent="0.3">
      <c r="B15" s="266"/>
      <c r="C15" s="134"/>
      <c r="D15" s="134"/>
      <c r="E15" s="130"/>
      <c r="F15" s="44">
        <f t="shared" si="1"/>
        <v>0</v>
      </c>
      <c r="G15" s="105" t="str">
        <f t="shared" si="0"/>
        <v/>
      </c>
    </row>
    <row r="16" spans="2:7" x14ac:dyDescent="0.3">
      <c r="B16" s="266"/>
      <c r="C16" s="134"/>
      <c r="D16" s="134"/>
      <c r="E16" s="130"/>
      <c r="F16" s="44">
        <f t="shared" si="1"/>
        <v>0</v>
      </c>
      <c r="G16" s="105" t="str">
        <f t="shared" si="0"/>
        <v/>
      </c>
    </row>
    <row r="17" spans="2:7" x14ac:dyDescent="0.3">
      <c r="B17" s="266"/>
      <c r="C17" s="134"/>
      <c r="D17" s="134"/>
      <c r="E17" s="130"/>
      <c r="F17" s="44">
        <f t="shared" si="1"/>
        <v>0</v>
      </c>
      <c r="G17" s="105" t="str">
        <f t="shared" si="0"/>
        <v/>
      </c>
    </row>
    <row r="18" spans="2:7" x14ac:dyDescent="0.3">
      <c r="B18" s="266"/>
      <c r="C18" s="134"/>
      <c r="D18" s="134"/>
      <c r="E18" s="130"/>
      <c r="F18" s="44">
        <f t="shared" si="1"/>
        <v>0</v>
      </c>
      <c r="G18" s="105" t="str">
        <f t="shared" si="0"/>
        <v/>
      </c>
    </row>
    <row r="19" spans="2:7" x14ac:dyDescent="0.3">
      <c r="B19" s="266"/>
      <c r="C19" s="134"/>
      <c r="D19" s="134"/>
      <c r="E19" s="130"/>
      <c r="F19" s="44">
        <f t="shared" si="1"/>
        <v>0</v>
      </c>
      <c r="G19" s="105" t="str">
        <f t="shared" si="0"/>
        <v/>
      </c>
    </row>
    <row r="20" spans="2:7" x14ac:dyDescent="0.3">
      <c r="B20" s="266"/>
      <c r="C20" s="134"/>
      <c r="D20" s="134"/>
      <c r="E20" s="130"/>
      <c r="F20" s="44">
        <f t="shared" si="1"/>
        <v>0</v>
      </c>
      <c r="G20" s="105" t="str">
        <f t="shared" si="0"/>
        <v/>
      </c>
    </row>
    <row r="21" spans="2:7" x14ac:dyDescent="0.3">
      <c r="B21" s="266"/>
      <c r="C21" s="134"/>
      <c r="D21" s="134"/>
      <c r="E21" s="130"/>
      <c r="F21" s="44">
        <f t="shared" si="1"/>
        <v>0</v>
      </c>
      <c r="G21" s="105" t="str">
        <f t="shared" si="0"/>
        <v/>
      </c>
    </row>
    <row r="22" spans="2:7" x14ac:dyDescent="0.3">
      <c r="B22" s="266"/>
      <c r="C22" s="134"/>
      <c r="D22" s="134"/>
      <c r="E22" s="130"/>
      <c r="F22" s="44">
        <f t="shared" si="1"/>
        <v>0</v>
      </c>
      <c r="G22" s="105" t="str">
        <f t="shared" si="0"/>
        <v/>
      </c>
    </row>
    <row r="23" spans="2:7" x14ac:dyDescent="0.3">
      <c r="B23" s="266"/>
      <c r="C23" s="134"/>
      <c r="D23" s="134"/>
      <c r="E23" s="130"/>
      <c r="F23" s="44">
        <f t="shared" si="1"/>
        <v>0</v>
      </c>
      <c r="G23" s="105" t="str">
        <f t="shared" si="0"/>
        <v/>
      </c>
    </row>
    <row r="24" spans="2:7" x14ac:dyDescent="0.3">
      <c r="B24" s="266"/>
      <c r="C24" s="134"/>
      <c r="D24" s="134"/>
      <c r="E24" s="130"/>
      <c r="F24" s="44">
        <f t="shared" si="1"/>
        <v>0</v>
      </c>
      <c r="G24" s="105" t="str">
        <f t="shared" si="0"/>
        <v/>
      </c>
    </row>
    <row r="25" spans="2:7" x14ac:dyDescent="0.3">
      <c r="B25" s="266"/>
      <c r="C25" s="134"/>
      <c r="D25" s="134"/>
      <c r="E25" s="130"/>
      <c r="F25" s="44">
        <f t="shared" si="1"/>
        <v>0</v>
      </c>
      <c r="G25" s="105" t="str">
        <f t="shared" si="0"/>
        <v/>
      </c>
    </row>
    <row r="26" spans="2:7" x14ac:dyDescent="0.3">
      <c r="B26" s="266"/>
      <c r="C26" s="134"/>
      <c r="D26" s="134"/>
      <c r="E26" s="130"/>
      <c r="F26" s="44">
        <f t="shared" si="1"/>
        <v>0</v>
      </c>
      <c r="G26" s="105" t="str">
        <f t="shared" si="0"/>
        <v/>
      </c>
    </row>
    <row r="27" spans="2:7" x14ac:dyDescent="0.3">
      <c r="B27" s="266"/>
      <c r="C27" s="134"/>
      <c r="D27" s="134"/>
      <c r="E27" s="130"/>
      <c r="F27" s="44">
        <f t="shared" si="1"/>
        <v>0</v>
      </c>
      <c r="G27" s="105" t="str">
        <f t="shared" si="0"/>
        <v/>
      </c>
    </row>
    <row r="28" spans="2:7" x14ac:dyDescent="0.3">
      <c r="B28" s="266"/>
      <c r="C28" s="134"/>
      <c r="D28" s="134"/>
      <c r="E28" s="130"/>
      <c r="F28" s="44">
        <f t="shared" si="1"/>
        <v>0</v>
      </c>
      <c r="G28" s="105" t="str">
        <f t="shared" si="0"/>
        <v/>
      </c>
    </row>
    <row r="29" spans="2:7" x14ac:dyDescent="0.3">
      <c r="B29" s="266"/>
      <c r="C29" s="134"/>
      <c r="D29" s="134"/>
      <c r="E29" s="130"/>
      <c r="F29" s="44">
        <f t="shared" si="1"/>
        <v>0</v>
      </c>
      <c r="G29" s="105" t="str">
        <f t="shared" si="0"/>
        <v/>
      </c>
    </row>
    <row r="30" spans="2:7" x14ac:dyDescent="0.3">
      <c r="B30" s="266"/>
      <c r="C30" s="134"/>
      <c r="D30" s="134"/>
      <c r="E30" s="130"/>
      <c r="F30" s="44">
        <f t="shared" si="1"/>
        <v>0</v>
      </c>
      <c r="G30" s="105" t="str">
        <f t="shared" si="0"/>
        <v/>
      </c>
    </row>
    <row r="31" spans="2:7" x14ac:dyDescent="0.3">
      <c r="B31" s="266"/>
      <c r="C31" s="134"/>
      <c r="D31" s="134"/>
      <c r="E31" s="130"/>
      <c r="F31" s="44">
        <f t="shared" si="1"/>
        <v>0</v>
      </c>
      <c r="G31" s="105" t="str">
        <f t="shared" si="0"/>
        <v/>
      </c>
    </row>
    <row r="32" spans="2:7" x14ac:dyDescent="0.3">
      <c r="B32" s="266"/>
      <c r="C32" s="134"/>
      <c r="D32" s="134"/>
      <c r="E32" s="130"/>
      <c r="F32" s="44">
        <f t="shared" si="1"/>
        <v>0</v>
      </c>
      <c r="G32" s="105" t="str">
        <f t="shared" si="0"/>
        <v/>
      </c>
    </row>
    <row r="33" spans="2:7" x14ac:dyDescent="0.3">
      <c r="B33" s="266"/>
      <c r="C33" s="134"/>
      <c r="D33" s="134"/>
      <c r="E33" s="130"/>
      <c r="F33" s="44">
        <f t="shared" si="1"/>
        <v>0</v>
      </c>
      <c r="G33" s="105" t="str">
        <f t="shared" si="0"/>
        <v/>
      </c>
    </row>
    <row r="34" spans="2:7" x14ac:dyDescent="0.3">
      <c r="B34" s="266"/>
      <c r="C34" s="134"/>
      <c r="D34" s="134"/>
      <c r="E34" s="130"/>
      <c r="F34" s="44">
        <f t="shared" si="1"/>
        <v>0</v>
      </c>
      <c r="G34" s="105" t="str">
        <f t="shared" si="0"/>
        <v/>
      </c>
    </row>
    <row r="35" spans="2:7" x14ac:dyDescent="0.3">
      <c r="B35" s="266"/>
      <c r="C35" s="134"/>
      <c r="D35" s="134"/>
      <c r="E35" s="130"/>
      <c r="F35" s="44">
        <f t="shared" si="1"/>
        <v>0</v>
      </c>
      <c r="G35" s="105" t="str">
        <f t="shared" si="0"/>
        <v/>
      </c>
    </row>
    <row r="36" spans="2:7" x14ac:dyDescent="0.3">
      <c r="B36" s="266"/>
      <c r="C36" s="134"/>
      <c r="D36" s="134"/>
      <c r="E36" s="130"/>
      <c r="F36" s="44">
        <f t="shared" si="1"/>
        <v>0</v>
      </c>
      <c r="G36" s="105" t="str">
        <f t="shared" si="0"/>
        <v/>
      </c>
    </row>
    <row r="37" spans="2:7" x14ac:dyDescent="0.3">
      <c r="B37" s="266"/>
      <c r="C37" s="134"/>
      <c r="D37" s="134"/>
      <c r="E37" s="130"/>
      <c r="F37" s="44">
        <f t="shared" si="1"/>
        <v>0</v>
      </c>
      <c r="G37" s="105" t="str">
        <f t="shared" si="0"/>
        <v/>
      </c>
    </row>
    <row r="38" spans="2:7" x14ac:dyDescent="0.3">
      <c r="B38" s="266"/>
      <c r="C38" s="134"/>
      <c r="D38" s="134"/>
      <c r="E38" s="130"/>
      <c r="F38" s="44">
        <f t="shared" si="1"/>
        <v>0</v>
      </c>
      <c r="G38" s="105" t="str">
        <f t="shared" si="0"/>
        <v/>
      </c>
    </row>
    <row r="39" spans="2:7" x14ac:dyDescent="0.3">
      <c r="B39" s="266"/>
      <c r="C39" s="134"/>
      <c r="D39" s="134"/>
      <c r="E39" s="130"/>
      <c r="F39" s="44">
        <f t="shared" si="1"/>
        <v>0</v>
      </c>
      <c r="G39" s="105" t="str">
        <f t="shared" si="0"/>
        <v/>
      </c>
    </row>
    <row r="40" spans="2:7" x14ac:dyDescent="0.3">
      <c r="B40" s="266"/>
      <c r="C40" s="134"/>
      <c r="D40" s="134"/>
      <c r="E40" s="130"/>
      <c r="F40" s="44">
        <f t="shared" si="1"/>
        <v>0</v>
      </c>
      <c r="G40" s="105" t="str">
        <f t="shared" si="0"/>
        <v/>
      </c>
    </row>
    <row r="41" spans="2:7" x14ac:dyDescent="0.3">
      <c r="B41" s="266"/>
      <c r="C41" s="134"/>
      <c r="D41" s="134"/>
      <c r="E41" s="130"/>
      <c r="F41" s="44">
        <f t="shared" si="1"/>
        <v>0</v>
      </c>
      <c r="G41" s="105" t="str">
        <f t="shared" si="0"/>
        <v/>
      </c>
    </row>
    <row r="42" spans="2:7" x14ac:dyDescent="0.3">
      <c r="B42" s="266"/>
      <c r="C42" s="134"/>
      <c r="D42" s="134"/>
      <c r="E42" s="130"/>
      <c r="F42" s="44">
        <f t="shared" si="1"/>
        <v>0</v>
      </c>
      <c r="G42" s="105" t="str">
        <f t="shared" si="0"/>
        <v/>
      </c>
    </row>
    <row r="43" spans="2:7" x14ac:dyDescent="0.3">
      <c r="B43" s="266"/>
      <c r="C43" s="134"/>
      <c r="D43" s="134"/>
      <c r="E43" s="130"/>
      <c r="F43" s="44">
        <f t="shared" si="1"/>
        <v>0</v>
      </c>
      <c r="G43" s="105" t="str">
        <f t="shared" si="0"/>
        <v/>
      </c>
    </row>
    <row r="44" spans="2:7" x14ac:dyDescent="0.3">
      <c r="B44" s="266"/>
      <c r="C44" s="134"/>
      <c r="D44" s="134"/>
      <c r="E44" s="130"/>
      <c r="F44" s="44">
        <f t="shared" si="1"/>
        <v>0</v>
      </c>
      <c r="G44" s="105" t="str">
        <f t="shared" si="0"/>
        <v/>
      </c>
    </row>
    <row r="45" spans="2:7" x14ac:dyDescent="0.3">
      <c r="B45" s="266"/>
      <c r="C45" s="134"/>
      <c r="D45" s="134"/>
      <c r="E45" s="130"/>
      <c r="F45" s="44">
        <f t="shared" si="1"/>
        <v>0</v>
      </c>
      <c r="G45" s="105" t="str">
        <f t="shared" si="0"/>
        <v/>
      </c>
    </row>
    <row r="46" spans="2:7" x14ac:dyDescent="0.3">
      <c r="B46" s="266"/>
      <c r="C46" s="134"/>
      <c r="D46" s="134"/>
      <c r="E46" s="130"/>
      <c r="F46" s="44">
        <f t="shared" si="1"/>
        <v>0</v>
      </c>
      <c r="G46" s="105" t="str">
        <f t="shared" si="0"/>
        <v/>
      </c>
    </row>
    <row r="47" spans="2:7" x14ac:dyDescent="0.3">
      <c r="B47" s="266"/>
      <c r="C47" s="134"/>
      <c r="D47" s="134"/>
      <c r="E47" s="130"/>
      <c r="F47" s="44">
        <f t="shared" si="1"/>
        <v>0</v>
      </c>
      <c r="G47" s="105" t="str">
        <f t="shared" si="0"/>
        <v/>
      </c>
    </row>
    <row r="48" spans="2:7" x14ac:dyDescent="0.3">
      <c r="B48" s="266"/>
      <c r="C48" s="134"/>
      <c r="D48" s="134"/>
      <c r="E48" s="130"/>
      <c r="F48" s="44">
        <f t="shared" si="1"/>
        <v>0</v>
      </c>
      <c r="G48" s="105" t="str">
        <f t="shared" si="0"/>
        <v/>
      </c>
    </row>
    <row r="49" spans="2:7" x14ac:dyDescent="0.3">
      <c r="B49" s="266"/>
      <c r="C49" s="134"/>
      <c r="D49" s="134"/>
      <c r="E49" s="130"/>
      <c r="F49" s="44">
        <f t="shared" si="1"/>
        <v>0</v>
      </c>
      <c r="G49" s="105" t="str">
        <f t="shared" si="0"/>
        <v/>
      </c>
    </row>
    <row r="50" spans="2:7" ht="15" thickBot="1" x14ac:dyDescent="0.35">
      <c r="B50" s="268"/>
      <c r="C50" s="135"/>
      <c r="D50" s="135"/>
      <c r="E50" s="133"/>
      <c r="F50" s="45">
        <f t="shared" si="1"/>
        <v>0</v>
      </c>
      <c r="G50" s="106" t="str">
        <f t="shared" si="0"/>
        <v/>
      </c>
    </row>
    <row r="51" spans="2:7" ht="15" thickBot="1" x14ac:dyDescent="0.35">
      <c r="B51" s="47" t="s">
        <v>32</v>
      </c>
      <c r="C51" s="96"/>
      <c r="D51" s="96"/>
      <c r="E51" s="96"/>
      <c r="F51" s="68">
        <f>SUM(F11:F50)</f>
        <v>0</v>
      </c>
      <c r="G51" s="1"/>
    </row>
  </sheetData>
  <sheetProtection algorithmName="SHA-512" hashValue="/fCJQ03QLVqOYvrk0Mv8eT7Q1b045+7imFtomEcZncMny3yN3r73F3uO0vqC0Yt5RyA4o9nj17g4oGjSeYyEEg==" saltValue="9jtxZoawg+ibkcOqrtyMLA==" spinCount="100000" sheet="1" formatColumns="0" formatRows="0" selectLockedCells="1" autoFilter="0"/>
  <autoFilter ref="B10:G10"/>
  <mergeCells count="1">
    <mergeCell ref="B9:F9"/>
  </mergeCells>
  <conditionalFormatting sqref="C5:D5">
    <cfRule type="containsText" dxfId="18" priority="1" operator="containsText" text="Incomplete">
      <formula>NOT(ISERROR(SEARCH("Incomplete",C5)))</formula>
    </cfRule>
    <cfRule type="containsText" dxfId="17" priority="2" operator="containsText" text="Complete">
      <formula>NOT(ISERROR(SEARCH("Complete",C5)))</formula>
    </cfRule>
    <cfRule type="containsText" dxfId="16" priority="3" operator="containsText" text="Rows">
      <formula>NOT(ISERROR(SEARCH("Rows",C5)))</formula>
    </cfRule>
  </conditionalFormatting>
  <dataValidations count="2">
    <dataValidation type="list" allowBlank="1" showInputMessage="1" showErrorMessage="1" sqref="D6">
      <formula1>"Select…,Yes - Complete below,No"</formula1>
    </dataValidation>
    <dataValidation type="list" allowBlank="1" showInputMessage="1" showErrorMessage="1" errorTitle="Input error" error="Select from drop down list only." sqref="C6">
      <formula1>"Select…,Yes - Complete below,No"</formula1>
    </dataValidation>
  </dataValidations>
  <pageMargins left="0.31496062992125984" right="0.31496062992125984" top="0.35433070866141736" bottom="0.35433070866141736" header="0.31496062992125984" footer="0.31496062992125984"/>
  <pageSetup paperSize="9" scale="68"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B1:L52"/>
  <sheetViews>
    <sheetView showGridLines="0" zoomScale="80" zoomScaleNormal="80" workbookViewId="0">
      <pane ySplit="11" topLeftCell="A12" activePane="bottomLeft" state="frozen"/>
      <selection pane="bottomLeft" activeCell="B12" sqref="B12"/>
    </sheetView>
  </sheetViews>
  <sheetFormatPr defaultRowHeight="14.4" x14ac:dyDescent="0.3"/>
  <cols>
    <col min="1" max="1" width="5.5546875" customWidth="1"/>
    <col min="2" max="2" width="60.88671875" customWidth="1"/>
    <col min="3" max="3" width="30.5546875" customWidth="1"/>
    <col min="4" max="10" width="20.5546875" customWidth="1"/>
    <col min="11" max="11" width="12" customWidth="1"/>
    <col min="12" max="12" width="51.5546875" customWidth="1"/>
  </cols>
  <sheetData>
    <row r="1" spans="2:12" x14ac:dyDescent="0.3">
      <c r="B1" s="3" t="s">
        <v>0</v>
      </c>
      <c r="C1" s="3"/>
      <c r="D1" s="3"/>
      <c r="E1" s="3"/>
      <c r="F1" s="3"/>
      <c r="G1" s="3"/>
      <c r="H1" s="3"/>
      <c r="I1" s="3"/>
      <c r="J1" s="3"/>
      <c r="K1" s="4"/>
    </row>
    <row r="2" spans="2:12" ht="15" thickBot="1" x14ac:dyDescent="0.35">
      <c r="B2" s="5" t="s">
        <v>1</v>
      </c>
      <c r="C2" s="5"/>
      <c r="D2" s="5"/>
      <c r="E2" s="5"/>
      <c r="F2" s="5"/>
      <c r="G2" s="5"/>
      <c r="H2" s="5"/>
      <c r="I2" s="5"/>
      <c r="J2" s="5"/>
      <c r="K2" s="6"/>
    </row>
    <row r="3" spans="2:12" x14ac:dyDescent="0.3">
      <c r="B3" s="35" t="s">
        <v>2</v>
      </c>
      <c r="C3" s="36" t="str">
        <f>IF('Application details'!C23="","",'Application details'!C23)</f>
        <v/>
      </c>
      <c r="D3" s="7"/>
      <c r="E3" s="7"/>
      <c r="F3" s="7"/>
      <c r="G3" s="22"/>
      <c r="H3" s="22"/>
      <c r="I3" s="22"/>
      <c r="J3" s="22"/>
      <c r="K3" s="102" t="s">
        <v>96</v>
      </c>
    </row>
    <row r="4" spans="2:12" x14ac:dyDescent="0.3">
      <c r="B4" s="37" t="s">
        <v>174</v>
      </c>
      <c r="C4" s="38" t="str">
        <f ca="1">MID(CELL("filename",A1),FIND("]",CELL("filename",A1))+1,255)</f>
        <v>Capital usage</v>
      </c>
      <c r="D4" s="7"/>
      <c r="E4" s="7"/>
      <c r="F4" s="7"/>
      <c r="G4" s="7"/>
      <c r="H4" s="7"/>
      <c r="I4" s="7"/>
      <c r="J4" s="7"/>
      <c r="K4" s="301" t="str">
        <f t="shared" ref="K4" si="0">IF(H4&gt;E4,1,IF(J4=0,"",IF(B4="",1,IF(C4="Select…",1,IF(C4="",1,IF(D4="",1,""))))))</f>
        <v/>
      </c>
    </row>
    <row r="5" spans="2:12" x14ac:dyDescent="0.3">
      <c r="B5" s="37" t="s">
        <v>72</v>
      </c>
      <c r="C5" s="38" t="str">
        <f>IF(C6="Select…","Incomplete",IF(C6="No","Complete",IF(J52=0,"Incomplete - no data entered",IF(SUM(K:K)&gt;0,SUM(K:K)&amp;" Rows are missing details","Complete"))))</f>
        <v>Incomplete</v>
      </c>
      <c r="D5" s="7"/>
      <c r="E5" s="7"/>
      <c r="F5" s="7"/>
      <c r="G5" s="7"/>
      <c r="H5" s="7"/>
      <c r="I5" s="7"/>
      <c r="J5" s="7"/>
      <c r="K5" s="301"/>
    </row>
    <row r="6" spans="2:12" ht="15" thickBot="1" x14ac:dyDescent="0.35">
      <c r="B6" s="16" t="s">
        <v>66</v>
      </c>
      <c r="C6" s="147" t="s">
        <v>8</v>
      </c>
      <c r="D6" s="7"/>
      <c r="E6" s="7"/>
      <c r="F6" s="7"/>
      <c r="G6" s="7"/>
      <c r="H6" s="7"/>
      <c r="I6" s="7"/>
      <c r="J6" s="7"/>
      <c r="K6" s="100">
        <f>IF(C6="Select…",1,"")</f>
        <v>1</v>
      </c>
    </row>
    <row r="7" spans="2:12" ht="15" thickBot="1" x14ac:dyDescent="0.35">
      <c r="B7" s="16" t="s">
        <v>68</v>
      </c>
      <c r="C7" s="61">
        <f>IF(C6="Select…",0,IF(C6="No",0,J52))</f>
        <v>0</v>
      </c>
      <c r="D7" s="62"/>
      <c r="E7" s="7"/>
      <c r="F7" s="7"/>
      <c r="G7" s="7"/>
      <c r="H7" s="7"/>
      <c r="I7" s="7"/>
      <c r="J7" s="7"/>
      <c r="K7" s="301"/>
    </row>
    <row r="8" spans="2:12" ht="15" thickBot="1" x14ac:dyDescent="0.35">
      <c r="K8" s="301"/>
    </row>
    <row r="9" spans="2:12" x14ac:dyDescent="0.3">
      <c r="B9" s="461" t="s">
        <v>36</v>
      </c>
      <c r="C9" s="462"/>
      <c r="D9" s="462"/>
      <c r="E9" s="462"/>
      <c r="F9" s="462"/>
      <c r="G9" s="462"/>
      <c r="H9" s="462"/>
      <c r="I9" s="462"/>
      <c r="J9" s="463"/>
      <c r="K9" s="301"/>
    </row>
    <row r="10" spans="2:12" ht="55.5" customHeight="1" thickBot="1" x14ac:dyDescent="0.35">
      <c r="B10" s="464" t="s">
        <v>193</v>
      </c>
      <c r="C10" s="465"/>
      <c r="D10" s="465"/>
      <c r="E10" s="465"/>
      <c r="F10" s="465"/>
      <c r="G10" s="465"/>
      <c r="H10" s="465"/>
      <c r="I10" s="465"/>
      <c r="J10" s="466"/>
      <c r="K10" s="301"/>
    </row>
    <row r="11" spans="2:12" ht="53.4" thickBot="1" x14ac:dyDescent="0.35">
      <c r="B11" s="84" t="s">
        <v>93</v>
      </c>
      <c r="C11" s="112" t="s">
        <v>61</v>
      </c>
      <c r="D11" s="113" t="s">
        <v>167</v>
      </c>
      <c r="E11" s="113" t="s">
        <v>71</v>
      </c>
      <c r="F11" s="113" t="s">
        <v>179</v>
      </c>
      <c r="G11" s="113" t="s">
        <v>62</v>
      </c>
      <c r="H11" s="113" t="s">
        <v>63</v>
      </c>
      <c r="I11" s="113" t="s">
        <v>69</v>
      </c>
      <c r="J11" s="114" t="s">
        <v>70</v>
      </c>
      <c r="K11" s="301"/>
    </row>
    <row r="12" spans="2:12" x14ac:dyDescent="0.3">
      <c r="B12" s="291"/>
      <c r="C12" s="292" t="s">
        <v>8</v>
      </c>
      <c r="D12" s="296"/>
      <c r="E12" s="297"/>
      <c r="F12" s="298"/>
      <c r="G12" s="299">
        <f>IFERROR(F12/E12,0)</f>
        <v>0</v>
      </c>
      <c r="H12" s="297"/>
      <c r="I12" s="142"/>
      <c r="J12" s="300">
        <f>IF(H12&gt;E12,F12*I12,(G12*H12*I12))</f>
        <v>0</v>
      </c>
      <c r="K12" s="301" t="str">
        <f>IF(H12&gt;E12,1,IF(J12=0,"",IF(B12="",1,IF(C12="Select…",1,IF(C12="",1,IF(D12="",1,""))))))</f>
        <v/>
      </c>
      <c r="L12" s="290" t="str">
        <f>IF(E12&lt;H12,"Check - Depreciation policy cannot be more than months claimed","")</f>
        <v/>
      </c>
    </row>
    <row r="13" spans="2:12" x14ac:dyDescent="0.3">
      <c r="B13" s="293"/>
      <c r="C13" s="292" t="s">
        <v>8</v>
      </c>
      <c r="D13" s="302"/>
      <c r="E13" s="297"/>
      <c r="F13" s="304"/>
      <c r="G13" s="305">
        <f t="shared" ref="G13:G51" si="1">IFERROR(F13/E13,0)</f>
        <v>0</v>
      </c>
      <c r="H13" s="297"/>
      <c r="I13" s="142"/>
      <c r="J13" s="306">
        <f t="shared" ref="J13:J51" si="2">IF(H13&gt;E13,F13*I13,(G13*H13*I13))</f>
        <v>0</v>
      </c>
      <c r="K13" s="100" t="str">
        <f t="shared" ref="K13:K51" si="3">IF(H13&gt;E13,1,IF(J13=0,"",IF(B13="",1,IF(C13="Select…",1,IF(C13="",1,IF(D13="",1,""))))))</f>
        <v/>
      </c>
      <c r="L13" s="290" t="str">
        <f t="shared" ref="L13:L51" si="4">IF(E13&lt;H13,"Check - Depreciation policy cannot be more than months claimed","")</f>
        <v/>
      </c>
    </row>
    <row r="14" spans="2:12" x14ac:dyDescent="0.3">
      <c r="B14" s="293"/>
      <c r="C14" s="292" t="s">
        <v>8</v>
      </c>
      <c r="D14" s="303"/>
      <c r="E14" s="297"/>
      <c r="F14" s="304"/>
      <c r="G14" s="305">
        <f t="shared" si="1"/>
        <v>0</v>
      </c>
      <c r="H14" s="297"/>
      <c r="I14" s="142"/>
      <c r="J14" s="306">
        <f t="shared" si="2"/>
        <v>0</v>
      </c>
      <c r="K14" s="100" t="str">
        <f t="shared" si="3"/>
        <v/>
      </c>
      <c r="L14" s="290" t="str">
        <f t="shared" si="4"/>
        <v/>
      </c>
    </row>
    <row r="15" spans="2:12" x14ac:dyDescent="0.3">
      <c r="B15" s="293"/>
      <c r="C15" s="292" t="s">
        <v>8</v>
      </c>
      <c r="D15" s="303"/>
      <c r="E15" s="297"/>
      <c r="F15" s="304"/>
      <c r="G15" s="305">
        <f t="shared" si="1"/>
        <v>0</v>
      </c>
      <c r="H15" s="297"/>
      <c r="I15" s="142"/>
      <c r="J15" s="306">
        <f t="shared" si="2"/>
        <v>0</v>
      </c>
      <c r="K15" s="100" t="str">
        <f t="shared" si="3"/>
        <v/>
      </c>
      <c r="L15" s="290" t="str">
        <f t="shared" si="4"/>
        <v/>
      </c>
    </row>
    <row r="16" spans="2:12" x14ac:dyDescent="0.3">
      <c r="B16" s="293"/>
      <c r="C16" s="292" t="s">
        <v>8</v>
      </c>
      <c r="D16" s="303"/>
      <c r="E16" s="297"/>
      <c r="F16" s="304"/>
      <c r="G16" s="305">
        <f t="shared" si="1"/>
        <v>0</v>
      </c>
      <c r="H16" s="297"/>
      <c r="I16" s="142"/>
      <c r="J16" s="306">
        <f t="shared" si="2"/>
        <v>0</v>
      </c>
      <c r="K16" s="100" t="str">
        <f t="shared" si="3"/>
        <v/>
      </c>
      <c r="L16" s="290" t="str">
        <f t="shared" si="4"/>
        <v/>
      </c>
    </row>
    <row r="17" spans="2:12" x14ac:dyDescent="0.3">
      <c r="B17" s="293"/>
      <c r="C17" s="292" t="s">
        <v>8</v>
      </c>
      <c r="D17" s="303"/>
      <c r="E17" s="297"/>
      <c r="F17" s="304"/>
      <c r="G17" s="305">
        <f t="shared" si="1"/>
        <v>0</v>
      </c>
      <c r="H17" s="297"/>
      <c r="I17" s="142"/>
      <c r="J17" s="306">
        <f t="shared" si="2"/>
        <v>0</v>
      </c>
      <c r="K17" s="100" t="str">
        <f t="shared" si="3"/>
        <v/>
      </c>
      <c r="L17" s="290" t="str">
        <f t="shared" si="4"/>
        <v/>
      </c>
    </row>
    <row r="18" spans="2:12" x14ac:dyDescent="0.3">
      <c r="B18" s="293"/>
      <c r="C18" s="292" t="s">
        <v>8</v>
      </c>
      <c r="D18" s="303"/>
      <c r="E18" s="297"/>
      <c r="F18" s="304"/>
      <c r="G18" s="305">
        <f t="shared" si="1"/>
        <v>0</v>
      </c>
      <c r="H18" s="297"/>
      <c r="I18" s="142"/>
      <c r="J18" s="306">
        <f t="shared" si="2"/>
        <v>0</v>
      </c>
      <c r="K18" s="100" t="str">
        <f t="shared" si="3"/>
        <v/>
      </c>
      <c r="L18" s="290" t="str">
        <f t="shared" si="4"/>
        <v/>
      </c>
    </row>
    <row r="19" spans="2:12" x14ac:dyDescent="0.3">
      <c r="B19" s="293"/>
      <c r="C19" s="292" t="s">
        <v>8</v>
      </c>
      <c r="D19" s="303"/>
      <c r="E19" s="297"/>
      <c r="F19" s="304"/>
      <c r="G19" s="305">
        <f t="shared" si="1"/>
        <v>0</v>
      </c>
      <c r="H19" s="297"/>
      <c r="I19" s="142"/>
      <c r="J19" s="306">
        <f t="shared" si="2"/>
        <v>0</v>
      </c>
      <c r="K19" s="100" t="str">
        <f t="shared" si="3"/>
        <v/>
      </c>
      <c r="L19" s="290" t="str">
        <f t="shared" si="4"/>
        <v/>
      </c>
    </row>
    <row r="20" spans="2:12" x14ac:dyDescent="0.3">
      <c r="B20" s="293"/>
      <c r="C20" s="292" t="s">
        <v>8</v>
      </c>
      <c r="D20" s="303"/>
      <c r="E20" s="297"/>
      <c r="F20" s="304"/>
      <c r="G20" s="305">
        <f t="shared" si="1"/>
        <v>0</v>
      </c>
      <c r="H20" s="297"/>
      <c r="I20" s="142"/>
      <c r="J20" s="306">
        <f t="shared" si="2"/>
        <v>0</v>
      </c>
      <c r="K20" s="100" t="str">
        <f t="shared" si="3"/>
        <v/>
      </c>
      <c r="L20" s="290" t="str">
        <f t="shared" si="4"/>
        <v/>
      </c>
    </row>
    <row r="21" spans="2:12" x14ac:dyDescent="0.3">
      <c r="B21" s="293"/>
      <c r="C21" s="292" t="s">
        <v>8</v>
      </c>
      <c r="D21" s="303"/>
      <c r="E21" s="297"/>
      <c r="F21" s="304"/>
      <c r="G21" s="305">
        <f t="shared" si="1"/>
        <v>0</v>
      </c>
      <c r="H21" s="297"/>
      <c r="I21" s="142"/>
      <c r="J21" s="306">
        <f t="shared" si="2"/>
        <v>0</v>
      </c>
      <c r="K21" s="100" t="str">
        <f t="shared" si="3"/>
        <v/>
      </c>
      <c r="L21" s="290" t="str">
        <f t="shared" si="4"/>
        <v/>
      </c>
    </row>
    <row r="22" spans="2:12" x14ac:dyDescent="0.3">
      <c r="B22" s="293"/>
      <c r="C22" s="292" t="s">
        <v>8</v>
      </c>
      <c r="D22" s="303"/>
      <c r="E22" s="297"/>
      <c r="F22" s="304"/>
      <c r="G22" s="305">
        <f t="shared" si="1"/>
        <v>0</v>
      </c>
      <c r="H22" s="297"/>
      <c r="I22" s="142"/>
      <c r="J22" s="306">
        <f t="shared" si="2"/>
        <v>0</v>
      </c>
      <c r="K22" s="100" t="str">
        <f t="shared" si="3"/>
        <v/>
      </c>
      <c r="L22" s="290" t="str">
        <f t="shared" si="4"/>
        <v/>
      </c>
    </row>
    <row r="23" spans="2:12" x14ac:dyDescent="0.3">
      <c r="B23" s="293"/>
      <c r="C23" s="292" t="s">
        <v>8</v>
      </c>
      <c r="D23" s="303"/>
      <c r="E23" s="297"/>
      <c r="F23" s="304"/>
      <c r="G23" s="305">
        <f t="shared" si="1"/>
        <v>0</v>
      </c>
      <c r="H23" s="297"/>
      <c r="I23" s="142"/>
      <c r="J23" s="306">
        <f t="shared" si="2"/>
        <v>0</v>
      </c>
      <c r="K23" s="100" t="str">
        <f t="shared" si="3"/>
        <v/>
      </c>
      <c r="L23" s="290" t="str">
        <f t="shared" si="4"/>
        <v/>
      </c>
    </row>
    <row r="24" spans="2:12" x14ac:dyDescent="0.3">
      <c r="B24" s="293"/>
      <c r="C24" s="292" t="s">
        <v>8</v>
      </c>
      <c r="D24" s="303"/>
      <c r="E24" s="297"/>
      <c r="F24" s="304"/>
      <c r="G24" s="305">
        <f t="shared" si="1"/>
        <v>0</v>
      </c>
      <c r="H24" s="297"/>
      <c r="I24" s="142"/>
      <c r="J24" s="306">
        <f t="shared" si="2"/>
        <v>0</v>
      </c>
      <c r="K24" s="100" t="str">
        <f t="shared" si="3"/>
        <v/>
      </c>
      <c r="L24" s="290" t="str">
        <f t="shared" si="4"/>
        <v/>
      </c>
    </row>
    <row r="25" spans="2:12" x14ac:dyDescent="0.3">
      <c r="B25" s="293"/>
      <c r="C25" s="292" t="s">
        <v>8</v>
      </c>
      <c r="D25" s="303"/>
      <c r="E25" s="297"/>
      <c r="F25" s="304"/>
      <c r="G25" s="305">
        <f t="shared" si="1"/>
        <v>0</v>
      </c>
      <c r="H25" s="297"/>
      <c r="I25" s="142"/>
      <c r="J25" s="306">
        <f t="shared" si="2"/>
        <v>0</v>
      </c>
      <c r="K25" s="100" t="str">
        <f t="shared" si="3"/>
        <v/>
      </c>
      <c r="L25" s="290" t="str">
        <f t="shared" si="4"/>
        <v/>
      </c>
    </row>
    <row r="26" spans="2:12" x14ac:dyDescent="0.3">
      <c r="B26" s="293"/>
      <c r="C26" s="292" t="s">
        <v>8</v>
      </c>
      <c r="D26" s="303"/>
      <c r="E26" s="297"/>
      <c r="F26" s="304"/>
      <c r="G26" s="305">
        <f t="shared" si="1"/>
        <v>0</v>
      </c>
      <c r="H26" s="297"/>
      <c r="I26" s="142"/>
      <c r="J26" s="306">
        <f t="shared" si="2"/>
        <v>0</v>
      </c>
      <c r="K26" s="100" t="str">
        <f t="shared" si="3"/>
        <v/>
      </c>
      <c r="L26" s="290" t="str">
        <f t="shared" si="4"/>
        <v/>
      </c>
    </row>
    <row r="27" spans="2:12" x14ac:dyDescent="0.3">
      <c r="B27" s="293"/>
      <c r="C27" s="292" t="s">
        <v>8</v>
      </c>
      <c r="D27" s="303"/>
      <c r="E27" s="297"/>
      <c r="F27" s="304"/>
      <c r="G27" s="305">
        <f t="shared" si="1"/>
        <v>0</v>
      </c>
      <c r="H27" s="297"/>
      <c r="I27" s="142"/>
      <c r="J27" s="306">
        <f t="shared" si="2"/>
        <v>0</v>
      </c>
      <c r="K27" s="100" t="str">
        <f t="shared" si="3"/>
        <v/>
      </c>
      <c r="L27" s="290" t="str">
        <f t="shared" si="4"/>
        <v/>
      </c>
    </row>
    <row r="28" spans="2:12" x14ac:dyDescent="0.3">
      <c r="B28" s="293"/>
      <c r="C28" s="292" t="s">
        <v>8</v>
      </c>
      <c r="D28" s="303"/>
      <c r="E28" s="297"/>
      <c r="F28" s="304"/>
      <c r="G28" s="305">
        <f t="shared" si="1"/>
        <v>0</v>
      </c>
      <c r="H28" s="297"/>
      <c r="I28" s="142"/>
      <c r="J28" s="306">
        <f t="shared" si="2"/>
        <v>0</v>
      </c>
      <c r="K28" s="100" t="str">
        <f t="shared" si="3"/>
        <v/>
      </c>
      <c r="L28" s="290" t="str">
        <f t="shared" si="4"/>
        <v/>
      </c>
    </row>
    <row r="29" spans="2:12" x14ac:dyDescent="0.3">
      <c r="B29" s="293"/>
      <c r="C29" s="292" t="s">
        <v>8</v>
      </c>
      <c r="D29" s="303"/>
      <c r="E29" s="297"/>
      <c r="F29" s="304"/>
      <c r="G29" s="305">
        <f t="shared" si="1"/>
        <v>0</v>
      </c>
      <c r="H29" s="297"/>
      <c r="I29" s="142"/>
      <c r="J29" s="306">
        <f t="shared" si="2"/>
        <v>0</v>
      </c>
      <c r="K29" s="100" t="str">
        <f t="shared" si="3"/>
        <v/>
      </c>
      <c r="L29" s="290" t="str">
        <f t="shared" si="4"/>
        <v/>
      </c>
    </row>
    <row r="30" spans="2:12" x14ac:dyDescent="0.3">
      <c r="B30" s="293"/>
      <c r="C30" s="292" t="s">
        <v>8</v>
      </c>
      <c r="D30" s="303"/>
      <c r="E30" s="297"/>
      <c r="F30" s="304"/>
      <c r="G30" s="305">
        <f t="shared" si="1"/>
        <v>0</v>
      </c>
      <c r="H30" s="297"/>
      <c r="I30" s="142"/>
      <c r="J30" s="306">
        <f t="shared" si="2"/>
        <v>0</v>
      </c>
      <c r="K30" s="100" t="str">
        <f t="shared" si="3"/>
        <v/>
      </c>
      <c r="L30" s="290" t="str">
        <f t="shared" si="4"/>
        <v/>
      </c>
    </row>
    <row r="31" spans="2:12" x14ac:dyDescent="0.3">
      <c r="B31" s="293"/>
      <c r="C31" s="292" t="s">
        <v>8</v>
      </c>
      <c r="D31" s="303"/>
      <c r="E31" s="297"/>
      <c r="F31" s="304"/>
      <c r="G31" s="305">
        <f t="shared" si="1"/>
        <v>0</v>
      </c>
      <c r="H31" s="297"/>
      <c r="I31" s="142"/>
      <c r="J31" s="306">
        <f t="shared" si="2"/>
        <v>0</v>
      </c>
      <c r="K31" s="100" t="str">
        <f t="shared" si="3"/>
        <v/>
      </c>
      <c r="L31" s="290" t="str">
        <f t="shared" si="4"/>
        <v/>
      </c>
    </row>
    <row r="32" spans="2:12" x14ac:dyDescent="0.3">
      <c r="B32" s="293"/>
      <c r="C32" s="292" t="s">
        <v>8</v>
      </c>
      <c r="D32" s="303"/>
      <c r="E32" s="297"/>
      <c r="F32" s="304"/>
      <c r="G32" s="305">
        <f t="shared" si="1"/>
        <v>0</v>
      </c>
      <c r="H32" s="297"/>
      <c r="I32" s="142"/>
      <c r="J32" s="306">
        <f t="shared" si="2"/>
        <v>0</v>
      </c>
      <c r="K32" s="100" t="str">
        <f t="shared" si="3"/>
        <v/>
      </c>
      <c r="L32" s="290" t="str">
        <f t="shared" si="4"/>
        <v/>
      </c>
    </row>
    <row r="33" spans="2:12" x14ac:dyDescent="0.3">
      <c r="B33" s="293"/>
      <c r="C33" s="292" t="s">
        <v>8</v>
      </c>
      <c r="D33" s="303"/>
      <c r="E33" s="297"/>
      <c r="F33" s="304"/>
      <c r="G33" s="305">
        <f t="shared" si="1"/>
        <v>0</v>
      </c>
      <c r="H33" s="297"/>
      <c r="I33" s="142"/>
      <c r="J33" s="306">
        <f t="shared" si="2"/>
        <v>0</v>
      </c>
      <c r="K33" s="100" t="str">
        <f t="shared" si="3"/>
        <v/>
      </c>
      <c r="L33" s="290" t="str">
        <f t="shared" si="4"/>
        <v/>
      </c>
    </row>
    <row r="34" spans="2:12" x14ac:dyDescent="0.3">
      <c r="B34" s="293"/>
      <c r="C34" s="292" t="s">
        <v>8</v>
      </c>
      <c r="D34" s="303"/>
      <c r="E34" s="297"/>
      <c r="F34" s="304"/>
      <c r="G34" s="305">
        <f t="shared" si="1"/>
        <v>0</v>
      </c>
      <c r="H34" s="297"/>
      <c r="I34" s="142"/>
      <c r="J34" s="306">
        <f t="shared" si="2"/>
        <v>0</v>
      </c>
      <c r="K34" s="100" t="str">
        <f t="shared" si="3"/>
        <v/>
      </c>
      <c r="L34" s="290" t="str">
        <f t="shared" si="4"/>
        <v/>
      </c>
    </row>
    <row r="35" spans="2:12" x14ac:dyDescent="0.3">
      <c r="B35" s="293"/>
      <c r="C35" s="292" t="s">
        <v>8</v>
      </c>
      <c r="D35" s="303"/>
      <c r="E35" s="297"/>
      <c r="F35" s="304"/>
      <c r="G35" s="305">
        <f t="shared" si="1"/>
        <v>0</v>
      </c>
      <c r="H35" s="297"/>
      <c r="I35" s="142"/>
      <c r="J35" s="306">
        <f t="shared" si="2"/>
        <v>0</v>
      </c>
      <c r="K35" s="100" t="str">
        <f t="shared" si="3"/>
        <v/>
      </c>
      <c r="L35" s="290" t="str">
        <f t="shared" si="4"/>
        <v/>
      </c>
    </row>
    <row r="36" spans="2:12" x14ac:dyDescent="0.3">
      <c r="B36" s="293"/>
      <c r="C36" s="292" t="s">
        <v>8</v>
      </c>
      <c r="D36" s="303"/>
      <c r="E36" s="297"/>
      <c r="F36" s="304"/>
      <c r="G36" s="305">
        <f t="shared" si="1"/>
        <v>0</v>
      </c>
      <c r="H36" s="297"/>
      <c r="I36" s="142"/>
      <c r="J36" s="306">
        <f t="shared" si="2"/>
        <v>0</v>
      </c>
      <c r="K36" s="100" t="str">
        <f t="shared" si="3"/>
        <v/>
      </c>
      <c r="L36" s="290" t="str">
        <f t="shared" si="4"/>
        <v/>
      </c>
    </row>
    <row r="37" spans="2:12" x14ac:dyDescent="0.3">
      <c r="B37" s="293"/>
      <c r="C37" s="292" t="s">
        <v>8</v>
      </c>
      <c r="D37" s="303"/>
      <c r="E37" s="297"/>
      <c r="F37" s="304"/>
      <c r="G37" s="305">
        <f t="shared" si="1"/>
        <v>0</v>
      </c>
      <c r="H37" s="297"/>
      <c r="I37" s="142"/>
      <c r="J37" s="306">
        <f t="shared" si="2"/>
        <v>0</v>
      </c>
      <c r="K37" s="100" t="str">
        <f t="shared" si="3"/>
        <v/>
      </c>
      <c r="L37" s="290" t="str">
        <f t="shared" si="4"/>
        <v/>
      </c>
    </row>
    <row r="38" spans="2:12" x14ac:dyDescent="0.3">
      <c r="B38" s="293"/>
      <c r="C38" s="292" t="s">
        <v>8</v>
      </c>
      <c r="D38" s="303"/>
      <c r="E38" s="297"/>
      <c r="F38" s="304"/>
      <c r="G38" s="305">
        <f t="shared" si="1"/>
        <v>0</v>
      </c>
      <c r="H38" s="297"/>
      <c r="I38" s="142"/>
      <c r="J38" s="306">
        <f t="shared" si="2"/>
        <v>0</v>
      </c>
      <c r="K38" s="100" t="str">
        <f t="shared" si="3"/>
        <v/>
      </c>
      <c r="L38" s="290" t="str">
        <f t="shared" si="4"/>
        <v/>
      </c>
    </row>
    <row r="39" spans="2:12" x14ac:dyDescent="0.3">
      <c r="B39" s="293"/>
      <c r="C39" s="292" t="s">
        <v>8</v>
      </c>
      <c r="D39" s="303"/>
      <c r="E39" s="297"/>
      <c r="F39" s="304"/>
      <c r="G39" s="305">
        <f t="shared" si="1"/>
        <v>0</v>
      </c>
      <c r="H39" s="297"/>
      <c r="I39" s="142"/>
      <c r="J39" s="306">
        <f t="shared" si="2"/>
        <v>0</v>
      </c>
      <c r="K39" s="100" t="str">
        <f t="shared" si="3"/>
        <v/>
      </c>
      <c r="L39" s="290" t="str">
        <f t="shared" si="4"/>
        <v/>
      </c>
    </row>
    <row r="40" spans="2:12" x14ac:dyDescent="0.3">
      <c r="B40" s="293"/>
      <c r="C40" s="292" t="s">
        <v>8</v>
      </c>
      <c r="D40" s="303"/>
      <c r="E40" s="297"/>
      <c r="F40" s="304"/>
      <c r="G40" s="305">
        <f t="shared" si="1"/>
        <v>0</v>
      </c>
      <c r="H40" s="297"/>
      <c r="I40" s="142"/>
      <c r="J40" s="306">
        <f t="shared" si="2"/>
        <v>0</v>
      </c>
      <c r="K40" s="100" t="str">
        <f t="shared" si="3"/>
        <v/>
      </c>
      <c r="L40" s="290" t="str">
        <f t="shared" si="4"/>
        <v/>
      </c>
    </row>
    <row r="41" spans="2:12" x14ac:dyDescent="0.3">
      <c r="B41" s="293"/>
      <c r="C41" s="292" t="s">
        <v>8</v>
      </c>
      <c r="D41" s="303"/>
      <c r="E41" s="297"/>
      <c r="F41" s="304"/>
      <c r="G41" s="305">
        <f t="shared" si="1"/>
        <v>0</v>
      </c>
      <c r="H41" s="297"/>
      <c r="I41" s="142"/>
      <c r="J41" s="306">
        <f t="shared" si="2"/>
        <v>0</v>
      </c>
      <c r="K41" s="100" t="str">
        <f t="shared" si="3"/>
        <v/>
      </c>
      <c r="L41" s="290" t="str">
        <f t="shared" si="4"/>
        <v/>
      </c>
    </row>
    <row r="42" spans="2:12" x14ac:dyDescent="0.3">
      <c r="B42" s="293"/>
      <c r="C42" s="292" t="s">
        <v>8</v>
      </c>
      <c r="D42" s="303"/>
      <c r="E42" s="297"/>
      <c r="F42" s="304"/>
      <c r="G42" s="305">
        <f t="shared" si="1"/>
        <v>0</v>
      </c>
      <c r="H42" s="297"/>
      <c r="I42" s="142"/>
      <c r="J42" s="306">
        <f t="shared" si="2"/>
        <v>0</v>
      </c>
      <c r="K42" s="100" t="str">
        <f t="shared" si="3"/>
        <v/>
      </c>
      <c r="L42" s="290" t="str">
        <f t="shared" si="4"/>
        <v/>
      </c>
    </row>
    <row r="43" spans="2:12" x14ac:dyDescent="0.3">
      <c r="B43" s="293"/>
      <c r="C43" s="292" t="s">
        <v>8</v>
      </c>
      <c r="D43" s="303"/>
      <c r="E43" s="297"/>
      <c r="F43" s="304"/>
      <c r="G43" s="305">
        <f t="shared" si="1"/>
        <v>0</v>
      </c>
      <c r="H43" s="297"/>
      <c r="I43" s="142"/>
      <c r="J43" s="306">
        <f t="shared" si="2"/>
        <v>0</v>
      </c>
      <c r="K43" s="100" t="str">
        <f t="shared" si="3"/>
        <v/>
      </c>
      <c r="L43" s="290" t="str">
        <f t="shared" si="4"/>
        <v/>
      </c>
    </row>
    <row r="44" spans="2:12" x14ac:dyDescent="0.3">
      <c r="B44" s="293"/>
      <c r="C44" s="292" t="s">
        <v>8</v>
      </c>
      <c r="D44" s="303"/>
      <c r="E44" s="297"/>
      <c r="F44" s="304"/>
      <c r="G44" s="305">
        <f t="shared" si="1"/>
        <v>0</v>
      </c>
      <c r="H44" s="297"/>
      <c r="I44" s="142"/>
      <c r="J44" s="306">
        <f t="shared" si="2"/>
        <v>0</v>
      </c>
      <c r="K44" s="100" t="str">
        <f t="shared" si="3"/>
        <v/>
      </c>
      <c r="L44" s="290" t="str">
        <f t="shared" si="4"/>
        <v/>
      </c>
    </row>
    <row r="45" spans="2:12" x14ac:dyDescent="0.3">
      <c r="B45" s="293"/>
      <c r="C45" s="292" t="s">
        <v>8</v>
      </c>
      <c r="D45" s="303"/>
      <c r="E45" s="297"/>
      <c r="F45" s="304"/>
      <c r="G45" s="305">
        <f t="shared" si="1"/>
        <v>0</v>
      </c>
      <c r="H45" s="297"/>
      <c r="I45" s="142"/>
      <c r="J45" s="306">
        <f t="shared" si="2"/>
        <v>0</v>
      </c>
      <c r="K45" s="100" t="str">
        <f t="shared" si="3"/>
        <v/>
      </c>
      <c r="L45" s="290" t="str">
        <f t="shared" si="4"/>
        <v/>
      </c>
    </row>
    <row r="46" spans="2:12" x14ac:dyDescent="0.3">
      <c r="B46" s="293"/>
      <c r="C46" s="292" t="s">
        <v>8</v>
      </c>
      <c r="D46" s="303"/>
      <c r="E46" s="297"/>
      <c r="F46" s="304"/>
      <c r="G46" s="305">
        <f t="shared" si="1"/>
        <v>0</v>
      </c>
      <c r="H46" s="297"/>
      <c r="I46" s="142"/>
      <c r="J46" s="306">
        <f t="shared" si="2"/>
        <v>0</v>
      </c>
      <c r="K46" s="100" t="str">
        <f t="shared" si="3"/>
        <v/>
      </c>
      <c r="L46" s="290" t="str">
        <f t="shared" si="4"/>
        <v/>
      </c>
    </row>
    <row r="47" spans="2:12" x14ac:dyDescent="0.3">
      <c r="B47" s="293"/>
      <c r="C47" s="292" t="s">
        <v>8</v>
      </c>
      <c r="D47" s="303"/>
      <c r="E47" s="297"/>
      <c r="F47" s="304"/>
      <c r="G47" s="305">
        <f t="shared" si="1"/>
        <v>0</v>
      </c>
      <c r="H47" s="297"/>
      <c r="I47" s="142"/>
      <c r="J47" s="306">
        <f t="shared" si="2"/>
        <v>0</v>
      </c>
      <c r="K47" s="100" t="str">
        <f t="shared" si="3"/>
        <v/>
      </c>
      <c r="L47" s="290" t="str">
        <f t="shared" si="4"/>
        <v/>
      </c>
    </row>
    <row r="48" spans="2:12" x14ac:dyDescent="0.3">
      <c r="B48" s="293"/>
      <c r="C48" s="292" t="s">
        <v>8</v>
      </c>
      <c r="D48" s="303"/>
      <c r="E48" s="297"/>
      <c r="F48" s="304"/>
      <c r="G48" s="305">
        <f t="shared" si="1"/>
        <v>0</v>
      </c>
      <c r="H48" s="297"/>
      <c r="I48" s="142"/>
      <c r="J48" s="306">
        <f t="shared" si="2"/>
        <v>0</v>
      </c>
      <c r="K48" s="100" t="str">
        <f t="shared" si="3"/>
        <v/>
      </c>
      <c r="L48" s="290" t="str">
        <f t="shared" si="4"/>
        <v/>
      </c>
    </row>
    <row r="49" spans="2:12" x14ac:dyDescent="0.3">
      <c r="B49" s="293"/>
      <c r="C49" s="292" t="s">
        <v>8</v>
      </c>
      <c r="D49" s="303"/>
      <c r="E49" s="297"/>
      <c r="F49" s="304"/>
      <c r="G49" s="305">
        <f t="shared" si="1"/>
        <v>0</v>
      </c>
      <c r="H49" s="297"/>
      <c r="I49" s="142"/>
      <c r="J49" s="306">
        <f t="shared" si="2"/>
        <v>0</v>
      </c>
      <c r="K49" s="100" t="str">
        <f t="shared" si="3"/>
        <v/>
      </c>
      <c r="L49" s="290" t="str">
        <f t="shared" si="4"/>
        <v/>
      </c>
    </row>
    <row r="50" spans="2:12" x14ac:dyDescent="0.3">
      <c r="B50" s="293"/>
      <c r="C50" s="292" t="s">
        <v>8</v>
      </c>
      <c r="D50" s="303"/>
      <c r="E50" s="297"/>
      <c r="F50" s="304"/>
      <c r="G50" s="305">
        <f t="shared" si="1"/>
        <v>0</v>
      </c>
      <c r="H50" s="297"/>
      <c r="I50" s="142"/>
      <c r="J50" s="306">
        <f t="shared" si="2"/>
        <v>0</v>
      </c>
      <c r="K50" s="100" t="str">
        <f t="shared" si="3"/>
        <v/>
      </c>
      <c r="L50" s="290" t="str">
        <f t="shared" si="4"/>
        <v/>
      </c>
    </row>
    <row r="51" spans="2:12" ht="15" thickBot="1" x14ac:dyDescent="0.35">
      <c r="B51" s="294"/>
      <c r="C51" s="295" t="s">
        <v>8</v>
      </c>
      <c r="D51" s="307"/>
      <c r="E51" s="317"/>
      <c r="F51" s="308"/>
      <c r="G51" s="309">
        <f t="shared" si="1"/>
        <v>0</v>
      </c>
      <c r="H51" s="317"/>
      <c r="I51" s="146"/>
      <c r="J51" s="310">
        <f t="shared" si="2"/>
        <v>0</v>
      </c>
      <c r="K51" s="101" t="str">
        <f t="shared" si="3"/>
        <v/>
      </c>
      <c r="L51" s="290" t="str">
        <f t="shared" si="4"/>
        <v/>
      </c>
    </row>
    <row r="52" spans="2:12" ht="15" thickBot="1" x14ac:dyDescent="0.35">
      <c r="B52" s="73" t="s">
        <v>32</v>
      </c>
      <c r="C52" s="71"/>
      <c r="D52" s="71"/>
      <c r="E52" s="72"/>
      <c r="F52" s="72"/>
      <c r="G52" s="72"/>
      <c r="H52" s="72"/>
      <c r="I52" s="72"/>
      <c r="J52" s="69">
        <f>SUM(J12:J51)</f>
        <v>0</v>
      </c>
      <c r="K52" s="1"/>
    </row>
  </sheetData>
  <sheetProtection algorithmName="SHA-512" hashValue="CKjaBThdx+CZ9Tt3a/BY3dfkk3xLY6C65z4Nz/kCufzLFA8jkPRGupe9Gic+vWYygIANQ5B+DHUb9tHzz/a0kQ==" saltValue="7u+xs13gaF0HrmEsruEXtA==" spinCount="100000" sheet="1" formatColumns="0" formatRows="0" selectLockedCells="1" autoFilter="0"/>
  <autoFilter ref="B11:K11"/>
  <mergeCells count="2">
    <mergeCell ref="B9:J9"/>
    <mergeCell ref="B10:J10"/>
  </mergeCells>
  <conditionalFormatting sqref="C5:F5">
    <cfRule type="containsText" dxfId="15" priority="5" operator="containsText" text="Incomplete">
      <formula>NOT(ISERROR(SEARCH("Incomplete",C5)))</formula>
    </cfRule>
    <cfRule type="containsText" dxfId="14" priority="6" operator="containsText" text="Complete">
      <formula>NOT(ISERROR(SEARCH("Complete",C5)))</formula>
    </cfRule>
    <cfRule type="containsText" dxfId="13" priority="7" operator="containsText" text="Rows">
      <formula>NOT(ISERROR(SEARCH("Rows",C5)))</formula>
    </cfRule>
  </conditionalFormatting>
  <conditionalFormatting sqref="H12:H50">
    <cfRule type="expression" dxfId="12" priority="4">
      <formula>H12&gt;E12</formula>
    </cfRule>
  </conditionalFormatting>
  <conditionalFormatting sqref="E12:E51">
    <cfRule type="expression" dxfId="11" priority="3">
      <formula>H12&gt;E12</formula>
    </cfRule>
  </conditionalFormatting>
  <conditionalFormatting sqref="L12:L51">
    <cfRule type="containsText" dxfId="10" priority="2" operator="containsText" text="CHECK">
      <formula>NOT(ISERROR(SEARCH("CHECK",L12)))</formula>
    </cfRule>
  </conditionalFormatting>
  <conditionalFormatting sqref="H51">
    <cfRule type="expression" dxfId="9" priority="1">
      <formula>H51&gt;E51</formula>
    </cfRule>
  </conditionalFormatting>
  <dataValidations count="6">
    <dataValidation type="list" allowBlank="1" showInputMessage="1" showErrorMessage="1" sqref="D6:F6">
      <formula1>"Select…,Yes - Complete below,No"</formula1>
    </dataValidation>
    <dataValidation type="list" showInputMessage="1" showErrorMessage="1" errorTitle="Input error" error="Select from drop down list only." sqref="C12:C51">
      <formula1>"Select…,Existing,New"</formula1>
    </dataValidation>
    <dataValidation type="date" operator="greaterThan" allowBlank="1" showInputMessage="1" showErrorMessage="1" errorTitle="Input error" error="Enter valid date DD/MM/YYYY" sqref="D12:D51">
      <formula1>36526</formula1>
    </dataValidation>
    <dataValidation type="whole" operator="greaterThanOrEqual" allowBlank="1" showInputMessage="1" showErrorMessage="1" errorTitle="Input error" error="Include value between 0 and 12" sqref="E12:E51 H12:H51">
      <formula1>0</formula1>
    </dataValidation>
    <dataValidation type="decimal" allowBlank="1" showInputMessage="1" showErrorMessage="1" errorTitle="Input error" error="Enter value between 0% and 100%." sqref="I12:I51">
      <formula1>0</formula1>
      <formula2>1</formula2>
    </dataValidation>
    <dataValidation type="list" allowBlank="1" showInputMessage="1" showErrorMessage="1" errorTitle="Input error" error="Select from drop down list only." sqref="C6">
      <formula1>"Select…,Yes - Complete below,No"</formula1>
    </dataValidation>
  </dataValidations>
  <pageMargins left="0.31496062992125984" right="0.31496062992125984" top="0.35433070866141736" bottom="0.35433070866141736" header="0.31496062992125984" footer="0.31496062992125984"/>
  <pageSetup paperSize="9" scale="5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11</vt:i4>
      </vt:variant>
    </vt:vector>
  </HeadingPairs>
  <TitlesOfParts>
    <vt:vector size="23" baseType="lpstr">
      <vt:lpstr>Guide</vt:lpstr>
      <vt:lpstr>Summary</vt:lpstr>
      <vt:lpstr>Application details</vt:lpstr>
      <vt:lpstr>Uploads</vt:lpstr>
      <vt:lpstr>Labour costs</vt:lpstr>
      <vt:lpstr>Overheads</vt:lpstr>
      <vt:lpstr>Materials</vt:lpstr>
      <vt:lpstr>Travel &amp; subsistence</vt:lpstr>
      <vt:lpstr>Capital usage</vt:lpstr>
      <vt:lpstr>Sub contract costs</vt:lpstr>
      <vt:lpstr>Other costs</vt:lpstr>
      <vt:lpstr>SUMMARY - LEAD APPLICANTS ONLY</vt:lpstr>
      <vt:lpstr>'Application details'!Print_Area</vt:lpstr>
      <vt:lpstr>'Capital usage'!Print_Area</vt:lpstr>
      <vt:lpstr>'Labour costs'!Print_Area</vt:lpstr>
      <vt:lpstr>Materials!Print_Area</vt:lpstr>
      <vt:lpstr>'Other costs'!Print_Area</vt:lpstr>
      <vt:lpstr>Overheads!Print_Area</vt:lpstr>
      <vt:lpstr>'Sub contract costs'!Print_Area</vt:lpstr>
      <vt:lpstr>Summary!Print_Area</vt:lpstr>
      <vt:lpstr>'SUMMARY - LEAD APPLICANTS ONLY'!Print_Area</vt:lpstr>
      <vt:lpstr>'Travel &amp; subsistence'!Print_Area</vt:lpstr>
      <vt:lpstr>Uploads!Print_Area</vt:lpstr>
    </vt:vector>
  </TitlesOfParts>
  <Company>Cabinet Office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John Hatzakis</dc:creator>
  <cp:lastModifiedBy>James Boot</cp:lastModifiedBy>
  <cp:lastPrinted>2019-02-12T14:54:00Z</cp:lastPrinted>
  <dcterms:created xsi:type="dcterms:W3CDTF">2019-02-07T11:02:24Z</dcterms:created>
  <dcterms:modified xsi:type="dcterms:W3CDTF">2019-08-15T14:49:13Z</dcterms:modified>
</cp:coreProperties>
</file>