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15" windowHeight="11760" activeTab="0"/>
  </bookViews>
  <sheets>
    <sheet name="Overview" sheetId="1" r:id="rId1"/>
    <sheet name="Area-level variables" sheetId="2" r:id="rId2"/>
    <sheet name="Demographics" sheetId="3" r:id="rId3"/>
    <sheet name="Participation activities" sheetId="4" r:id="rId4"/>
    <sheet name="Attendance activities" sheetId="5" r:id="rId5"/>
    <sheet name="Child figures" sheetId="6" r:id="rId6"/>
  </sheets>
  <definedNames/>
  <calcPr fullCalcOnLoad="1"/>
</workbook>
</file>

<file path=xl/sharedStrings.xml><?xml version="1.0" encoding="utf-8"?>
<sst xmlns="http://schemas.openxmlformats.org/spreadsheetml/2006/main" count="812" uniqueCount="162">
  <si>
    <t xml:space="preserve">At least once a week </t>
  </si>
  <si>
    <t>Less often than once a week but at least once a month</t>
  </si>
  <si>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</si>
  <si>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</si>
  <si>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</si>
  <si>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</si>
  <si>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</si>
  <si>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</si>
  <si>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</si>
  <si>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</si>
  <si>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</si>
  <si>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</si>
  <si>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</si>
  <si>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</si>
  <si>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</si>
  <si>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</si>
  <si>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</si>
  <si>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</si>
  <si>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</si>
  <si>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</si>
  <si>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</si>
  <si>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</si>
  <si>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</si>
  <si>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</si>
  <si>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</si>
  <si>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</si>
  <si>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</si>
  <si>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</si>
  <si>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</si>
  <si>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</si>
  <si>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</si>
  <si>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</si>
  <si>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</si>
  <si>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</si>
  <si>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</si>
  <si>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</si>
  <si>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</si>
  <si>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</si>
  <si>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</si>
  <si>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</si>
  <si>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</si>
  <si>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</si>
  <si>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</si>
  <si>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</si>
  <si>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</si>
  <si>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</si>
  <si>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</si>
  <si>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</si>
  <si>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</si>
  <si>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</si>
  <si>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</si>
  <si>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</si>
  <si>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</si>
  <si>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</si>
  <si>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</si>
  <si>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</si>
  <si>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</si>
  <si>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</si>
  <si>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</si>
  <si>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</si>
  <si>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</si>
  <si>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</si>
  <si>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</si>
  <si>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</si>
  <si>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</si>
  <si>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Has engaged with the arts in the last year</t>
  </si>
  <si>
    <t>Other dance (for fitness)</t>
  </si>
  <si>
    <t>Other dance (not for fitness)</t>
  </si>
  <si>
    <t>Sang to an audience or rehearse for a performance (not karaoke)</t>
  </si>
  <si>
    <t>Played a musical instrument to an audience or rehearse for a performance</t>
  </si>
  <si>
    <t>Written music</t>
  </si>
  <si>
    <t>Rehearsed or performed in play/drama</t>
  </si>
  <si>
    <t>Taken part in a carnival (eg. as a musician, dancer or costume maker)</t>
  </si>
  <si>
    <t>Taken part in street arts (an artistic performance that takes place in everyday surroundings)</t>
  </si>
  <si>
    <t>Learned or practised circus skills</t>
  </si>
  <si>
    <t>Painting, drawing, printmaking or sculpture</t>
  </si>
  <si>
    <t>Photography as an artistic activity (not family or holiday 'snaps')</t>
  </si>
  <si>
    <t>Made films or videos as an artistic activity (not family or holidays)</t>
  </si>
  <si>
    <t>Used a computer to create original artworks or animation</t>
  </si>
  <si>
    <t>Textile crafts such as embroidery, crocheting or knitting</t>
  </si>
  <si>
    <t>Wood crafts such as wood turning, carving or furniture making</t>
  </si>
  <si>
    <t>Other crafts such as calligraphy, pottery or jewellery making</t>
  </si>
  <si>
    <t>Bought any original works of art for yourself</t>
  </si>
  <si>
    <t>Bought any original/handmade crafts such as pottery or jewellery for yourself</t>
  </si>
  <si>
    <t>Read for pleasure (not newspapers, magazines or comics)</t>
  </si>
  <si>
    <t>Bought a novel, or book of stories, poetry or plays for yourself</t>
  </si>
  <si>
    <t>Written any stories or plays</t>
  </si>
  <si>
    <t>Written any poetry</t>
  </si>
  <si>
    <t>Ballet</t>
  </si>
  <si>
    <t>Been a member of a book club</t>
  </si>
  <si>
    <t>Played a musical instrument for your own pleasure</t>
  </si>
  <si>
    <t>Rehearsed or performed in opera/operetta or musical theatre</t>
  </si>
  <si>
    <t>Arts attendance</t>
  </si>
  <si>
    <t>Arts participation</t>
  </si>
  <si>
    <t>Film at a cinema or other venue</t>
  </si>
  <si>
    <t>Exhibition or collection of art, photography or sculpture</t>
  </si>
  <si>
    <t>Craft exhibition (not crafts market)</t>
  </si>
  <si>
    <t>Event connected with books or writing</t>
  </si>
  <si>
    <t>Street arts (art in everyday surroundings like parks, streets or shopping centres)</t>
  </si>
  <si>
    <t>A public art display or installation (an art work such as sculpture that is outdoors or in a public place)</t>
  </si>
  <si>
    <t>Carnival</t>
  </si>
  <si>
    <t>Culturally specific festival (for example Mela, Baisakhi, Navratri)</t>
  </si>
  <si>
    <t>Play/drama</t>
  </si>
  <si>
    <t>Opera/operetta</t>
  </si>
  <si>
    <t>Classical music concert</t>
  </si>
  <si>
    <t>Jazz performance</t>
  </si>
  <si>
    <t>Contemporary dance</t>
  </si>
  <si>
    <t>African people's dance or South Asian and Chinese dance</t>
  </si>
  <si>
    <t>Other live dance event</t>
  </si>
  <si>
    <t>Musical</t>
  </si>
  <si>
    <t>Pantomime</t>
  </si>
  <si>
    <t>Circus (not animals)</t>
  </si>
  <si>
    <t>Event which included video or electronic art</t>
  </si>
  <si>
    <t>Other live music event</t>
  </si>
  <si>
    <t>Not at all in the last 12 months</t>
  </si>
  <si>
    <t xml:space="preserve">Three or more times in the last 12 months </t>
  </si>
  <si>
    <t>Frequency of arts participation</t>
  </si>
  <si>
    <t xml:space="preserve">Less often than once a month but at least 3-4 times a year </t>
  </si>
  <si>
    <t>Frequency of arts attendance</t>
  </si>
  <si>
    <t>All children (5-15 years)</t>
  </si>
  <si>
    <t>5-10 years</t>
  </si>
  <si>
    <t>11-15 years</t>
  </si>
  <si>
    <t xml:space="preserve">Boys </t>
  </si>
  <si>
    <t xml:space="preserve">Girls </t>
  </si>
  <si>
    <t>Has engaged with the arts in the last week</t>
  </si>
  <si>
    <t>In the last 12 months have you done....</t>
  </si>
  <si>
    <t xml:space="preserve">Taken part in or been to street arts, circus, festival or carnival events </t>
  </si>
  <si>
    <t xml:space="preserve">Film or video activities </t>
  </si>
  <si>
    <t xml:space="preserve">Other media activities </t>
  </si>
  <si>
    <t>Arts and crafts activities</t>
  </si>
  <si>
    <t>Reading and writing activities</t>
  </si>
  <si>
    <t xml:space="preserve">Theatre and drama activities </t>
  </si>
  <si>
    <t xml:space="preserve">Music activities </t>
  </si>
  <si>
    <t xml:space="preserve">Dance activities </t>
  </si>
  <si>
    <t>5-10s specific activities</t>
  </si>
  <si>
    <t>11-15s specific activities</t>
  </si>
  <si>
    <t>Any radio activities</t>
  </si>
  <si>
    <t>Any computer activities</t>
  </si>
  <si>
    <t>Boys 5-10</t>
  </si>
  <si>
    <t>Boys 11-15</t>
  </si>
  <si>
    <t>Girls 5-10</t>
  </si>
  <si>
    <t>Girls 11-15</t>
  </si>
  <si>
    <t>N.B. Child figures from before 2008/09 are not comparable to those after 2008/09</t>
  </si>
  <si>
    <t>Notes</t>
  </si>
  <si>
    <t>N/A</t>
  </si>
  <si>
    <t>5-10s specific activities by gender</t>
  </si>
  <si>
    <t>11-15s specific activities by gender</t>
  </si>
  <si>
    <t>(1)  Figures in bold indicate a significant change from 2005/06.</t>
  </si>
  <si>
    <t>(2)  *= N too small to report</t>
  </si>
  <si>
    <t>%
(1)</t>
  </si>
  <si>
    <t>Frequency of engagement with arts (3)</t>
  </si>
  <si>
    <t>(3)  Data taken from rolling quarterly dataset, not annual datasets</t>
  </si>
  <si>
    <t>Table 1: Arts overview (adults)</t>
  </si>
  <si>
    <t>(2)  Index of deprivation data not available pre-2009/10</t>
  </si>
  <si>
    <t>(3)  *= N too small to report</t>
  </si>
  <si>
    <t>Table 6: Arts Overview (children)</t>
  </si>
  <si>
    <t>(2)  Child figures from before 2008/09 are not comparable to those after 2008/09 for 11-15 year olds. Data was not collected before 2008/09 for 5-10 year olds.</t>
  </si>
  <si>
    <t xml:space="preserve">(3)  Data for 5-10 year olds relates to out of school visits only. Data for 11-15 years olds relates to visits both in and out of school. </t>
  </si>
  <si>
    <t>Table 4: Arts participation activity breakdown</t>
  </si>
  <si>
    <t>Table 5: Arts attendance activity breakdown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</si>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</sst>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3" fillId="0" borderId="0" xfId="0" applyFont="1" applyAlignment="1">
      <alignment horizontal="left" wrapText="1"/>
    </xf>
    <xf numFmtId="16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0" fontId="43" fillId="0" borderId="10" xfId="0" applyFont="1" applyBorder="1" applyAlignment="1">
      <alignment wrapText="1"/>
    </xf>
    <xf numFmtId="16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49" fontId="6" fillId="0" borderId="0" xfId="59" applyNumberFormat="1" applyFont="1" applyFill="1" applyAlignment="1">
      <alignment wrapText="1"/>
      <protection/>
    </xf>
    <xf numFmtId="164" fontId="6" fillId="0" borderId="0" xfId="58" applyNumberFormat="1" applyFont="1" applyFill="1" applyAlignment="1">
      <alignment wrapText="1"/>
      <protection/>
    </xf>
    <xf numFmtId="0" fontId="43" fillId="0" borderId="0" xfId="0" applyFont="1" applyAlignment="1">
      <alignment/>
    </xf>
    <xf numFmtId="3" fontId="43" fillId="0" borderId="0" xfId="0" applyNumberFormat="1" applyFont="1" applyBorder="1" applyAlignment="1">
      <alignment wrapText="1"/>
    </xf>
    <xf numFmtId="3" fontId="44" fillId="0" borderId="0" xfId="0" applyNumberFormat="1" applyFont="1" applyBorder="1" applyAlignment="1">
      <alignment wrapText="1"/>
    </xf>
    <xf numFmtId="0" fontId="44" fillId="0" borderId="0" xfId="0" applyFont="1" applyBorder="1" applyAlignment="1">
      <alignment wrapText="1"/>
    </xf>
    <xf numFmtId="3" fontId="44" fillId="0" borderId="0" xfId="0" applyNumberFormat="1" applyFont="1" applyAlignment="1">
      <alignment/>
    </xf>
    <xf numFmtId="3" fontId="8" fillId="0" borderId="0" xfId="58" applyNumberFormat="1" applyFont="1" applyFill="1" applyAlignment="1">
      <alignment wrapText="1"/>
      <protection/>
    </xf>
    <xf numFmtId="164" fontId="2" fillId="0" borderId="0" xfId="58" applyNumberFormat="1" applyFont="1" applyFill="1" applyAlignment="1">
      <alignment horizontal="left" wrapText="1"/>
      <protection/>
    </xf>
    <xf numFmtId="164" fontId="2" fillId="0" borderId="0" xfId="59" applyNumberFormat="1" applyFont="1" applyFill="1" applyAlignment="1">
      <alignment wrapText="1"/>
      <protection/>
    </xf>
    <xf numFmtId="0" fontId="45" fillId="0" borderId="0" xfId="0" applyFont="1" applyBorder="1" applyAlignment="1">
      <alignment wrapText="1"/>
    </xf>
    <xf numFmtId="49" fontId="6" fillId="0" borderId="0" xfId="59" applyNumberFormat="1" applyFont="1" applyFill="1" applyBorder="1" applyAlignment="1">
      <alignment wrapText="1"/>
      <protection/>
    </xf>
    <xf numFmtId="0" fontId="43" fillId="0" borderId="0" xfId="0" applyFont="1" applyBorder="1" applyAlignment="1">
      <alignment/>
    </xf>
    <xf numFmtId="164" fontId="6" fillId="0" borderId="0" xfId="58" applyNumberFormat="1" applyFont="1" applyFill="1" applyBorder="1" applyAlignment="1">
      <alignment wrapText="1"/>
      <protection/>
    </xf>
    <xf numFmtId="0" fontId="43" fillId="0" borderId="11" xfId="0" applyFont="1" applyBorder="1" applyAlignment="1">
      <alignment wrapText="1"/>
    </xf>
    <xf numFmtId="164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3" fontId="44" fillId="0" borderId="11" xfId="0" applyNumberFormat="1" applyFont="1" applyBorder="1" applyAlignment="1">
      <alignment horizontal="right"/>
    </xf>
    <xf numFmtId="165" fontId="4" fillId="0" borderId="0" xfId="70" applyNumberFormat="1" applyFont="1" applyBorder="1" applyAlignment="1">
      <alignment horizontal="center"/>
      <protection/>
    </xf>
    <xf numFmtId="165" fontId="4" fillId="0" borderId="0" xfId="71" applyNumberFormat="1" applyFont="1" applyBorder="1" applyAlignment="1">
      <alignment horizontal="center"/>
      <protection/>
    </xf>
    <xf numFmtId="0" fontId="43" fillId="0" borderId="0" xfId="0" applyNumberFormat="1" applyFont="1" applyAlignment="1">
      <alignment wrapText="1"/>
    </xf>
    <xf numFmtId="0" fontId="43" fillId="0" borderId="10" xfId="0" applyNumberFormat="1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3" fontId="44" fillId="0" borderId="0" xfId="0" applyNumberFormat="1" applyFont="1" applyBorder="1" applyAlignment="1">
      <alignment/>
    </xf>
    <xf numFmtId="3" fontId="6" fillId="0" borderId="0" xfId="59" applyNumberFormat="1" applyFont="1" applyFill="1" applyBorder="1" applyAlignment="1">
      <alignment wrapText="1"/>
      <protection/>
    </xf>
    <xf numFmtId="3" fontId="6" fillId="0" borderId="0" xfId="58" applyNumberFormat="1" applyFont="1" applyFill="1" applyBorder="1" applyAlignment="1">
      <alignment wrapText="1"/>
      <protection/>
    </xf>
    <xf numFmtId="3" fontId="2" fillId="0" borderId="0" xfId="58" applyNumberFormat="1" applyFont="1" applyFill="1" applyBorder="1" applyAlignment="1">
      <alignment horizontal="left" wrapText="1"/>
      <protection/>
    </xf>
    <xf numFmtId="3" fontId="2" fillId="0" borderId="0" xfId="59" applyNumberFormat="1" applyFont="1" applyFill="1" applyBorder="1" applyAlignment="1">
      <alignment wrapText="1"/>
      <protection/>
    </xf>
    <xf numFmtId="3" fontId="46" fillId="0" borderId="0" xfId="0" applyNumberFormat="1" applyFont="1" applyAlignment="1">
      <alignment wrapText="1"/>
    </xf>
    <xf numFmtId="3" fontId="8" fillId="0" borderId="0" xfId="59" applyNumberFormat="1" applyFont="1" applyFill="1" applyBorder="1" applyAlignment="1">
      <alignment wrapText="1"/>
      <protection/>
    </xf>
    <xf numFmtId="3" fontId="8" fillId="0" borderId="0" xfId="58" applyNumberFormat="1" applyFont="1" applyFill="1" applyBorder="1" applyAlignment="1">
      <alignment wrapText="1"/>
      <protection/>
    </xf>
    <xf numFmtId="0" fontId="45" fillId="0" borderId="11" xfId="0" applyFont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165" fontId="4" fillId="0" borderId="0" xfId="63" applyNumberFormat="1" applyFont="1" applyBorder="1" applyAlignment="1">
      <alignment horizontal="center" vertical="top"/>
      <protection/>
    </xf>
    <xf numFmtId="0" fontId="43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6" fillId="0" borderId="0" xfId="0" applyNumberFormat="1" applyFont="1" applyBorder="1" applyAlignment="1">
      <alignment wrapText="1"/>
    </xf>
    <xf numFmtId="0" fontId="45" fillId="0" borderId="11" xfId="0" applyFont="1" applyBorder="1" applyAlignment="1">
      <alignment horizontal="center"/>
    </xf>
    <xf numFmtId="49" fontId="43" fillId="0" borderId="0" xfId="0" applyNumberFormat="1" applyFont="1" applyAlignment="1">
      <alignment wrapText="1"/>
    </xf>
    <xf numFmtId="164" fontId="43" fillId="0" borderId="0" xfId="0" applyNumberFormat="1" applyFont="1" applyFill="1" applyAlignment="1">
      <alignment horizontal="center"/>
    </xf>
    <xf numFmtId="0" fontId="45" fillId="0" borderId="0" xfId="0" applyNumberFormat="1" applyFont="1" applyBorder="1" applyAlignment="1">
      <alignment wrapText="1"/>
    </xf>
    <xf numFmtId="0" fontId="45" fillId="0" borderId="0" xfId="0" applyFont="1" applyAlignment="1">
      <alignment/>
    </xf>
    <xf numFmtId="0" fontId="43" fillId="0" borderId="0" xfId="0" applyFont="1" applyFill="1" applyAlignment="1">
      <alignment/>
    </xf>
    <xf numFmtId="3" fontId="10" fillId="0" borderId="0" xfId="58" applyNumberFormat="1" applyFont="1" applyFill="1" applyBorder="1" applyAlignment="1">
      <alignment wrapText="1"/>
      <protection/>
    </xf>
    <xf numFmtId="3" fontId="10" fillId="0" borderId="0" xfId="59" applyNumberFormat="1" applyFont="1" applyFill="1" applyBorder="1" applyAlignment="1">
      <alignment wrapText="1"/>
      <protection/>
    </xf>
    <xf numFmtId="3" fontId="44" fillId="0" borderId="10" xfId="0" applyNumberFormat="1" applyFont="1" applyBorder="1" applyAlignment="1">
      <alignment wrapText="1"/>
    </xf>
    <xf numFmtId="164" fontId="43" fillId="0" borderId="11" xfId="0" applyNumberFormat="1" applyFont="1" applyBorder="1" applyAlignment="1">
      <alignment horizontal="center" wrapText="1"/>
    </xf>
    <xf numFmtId="165" fontId="4" fillId="0" borderId="10" xfId="65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44" fillId="0" borderId="11" xfId="0" applyNumberFormat="1" applyFont="1" applyBorder="1" applyAlignment="1">
      <alignment/>
    </xf>
    <xf numFmtId="165" fontId="4" fillId="0" borderId="10" xfId="70" applyNumberFormat="1" applyFont="1" applyBorder="1" applyAlignment="1">
      <alignment horizontal="center"/>
      <protection/>
    </xf>
    <xf numFmtId="0" fontId="43" fillId="0" borderId="0" xfId="0" applyFont="1" applyAlignment="1">
      <alignment horizontal="left"/>
    </xf>
    <xf numFmtId="165" fontId="4" fillId="0" borderId="10" xfId="63" applyNumberFormat="1" applyFont="1" applyBorder="1" applyAlignment="1">
      <alignment horizontal="center" vertical="top"/>
      <protection/>
    </xf>
    <xf numFmtId="3" fontId="44" fillId="0" borderId="0" xfId="0" applyNumberFormat="1" applyFont="1" applyFill="1" applyAlignment="1">
      <alignment/>
    </xf>
    <xf numFmtId="3" fontId="44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 wrapText="1"/>
    </xf>
    <xf numFmtId="0" fontId="43" fillId="0" borderId="0" xfId="0" applyFont="1" applyFill="1" applyBorder="1" applyAlignment="1">
      <alignment wrapText="1"/>
    </xf>
    <xf numFmtId="3" fontId="44" fillId="0" borderId="0" xfId="0" applyNumberFormat="1" applyFont="1" applyFill="1" applyBorder="1" applyAlignment="1">
      <alignment wrapText="1"/>
    </xf>
    <xf numFmtId="164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3" fontId="44" fillId="0" borderId="0" xfId="0" applyNumberFormat="1" applyFont="1" applyFill="1" applyAlignment="1">
      <alignment horizontal="right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Fill="1" applyBorder="1" applyAlignment="1">
      <alignment wrapText="1"/>
    </xf>
    <xf numFmtId="3" fontId="46" fillId="0" borderId="0" xfId="0" applyNumberFormat="1" applyFont="1" applyFill="1" applyBorder="1" applyAlignment="1">
      <alignment wrapText="1"/>
    </xf>
    <xf numFmtId="0" fontId="43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 wrapText="1"/>
    </xf>
    <xf numFmtId="164" fontId="4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wrapText="1"/>
    </xf>
    <xf numFmtId="3" fontId="44" fillId="0" borderId="11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wrapText="1"/>
    </xf>
    <xf numFmtId="0" fontId="4" fillId="0" borderId="0" xfId="66" applyFont="1" applyFill="1" applyBorder="1" applyAlignment="1">
      <alignment horizontal="left" wrapText="1"/>
      <protection/>
    </xf>
    <xf numFmtId="0" fontId="4" fillId="0" borderId="0" xfId="66" applyFont="1" applyFill="1" applyBorder="1" applyAlignment="1">
      <alignment horizontal="left"/>
      <protection/>
    </xf>
    <xf numFmtId="0" fontId="43" fillId="0" borderId="10" xfId="0" applyFont="1" applyFill="1" applyBorder="1" applyAlignment="1">
      <alignment wrapText="1"/>
    </xf>
    <xf numFmtId="3" fontId="44" fillId="0" borderId="10" xfId="0" applyNumberFormat="1" applyFont="1" applyFill="1" applyBorder="1" applyAlignment="1">
      <alignment wrapText="1"/>
    </xf>
    <xf numFmtId="3" fontId="44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164" fontId="2" fillId="0" borderId="0" xfId="58" applyNumberFormat="1" applyFont="1" applyFill="1" applyBorder="1" applyAlignment="1">
      <alignment horizontal="center"/>
      <protection/>
    </xf>
    <xf numFmtId="164" fontId="2" fillId="0" borderId="0" xfId="58" applyNumberFormat="1" applyFont="1" applyFill="1" applyAlignment="1">
      <alignment horizontal="center"/>
      <protection/>
    </xf>
    <xf numFmtId="3" fontId="5" fillId="0" borderId="0" xfId="69" applyNumberFormat="1" applyFont="1" applyFill="1" applyBorder="1" applyAlignment="1">
      <alignment horizontal="right" vertical="top"/>
      <protection/>
    </xf>
    <xf numFmtId="49" fontId="43" fillId="0" borderId="0" xfId="0" applyNumberFormat="1" applyFont="1" applyFill="1" applyAlignment="1">
      <alignment wrapText="1"/>
    </xf>
    <xf numFmtId="3" fontId="5" fillId="0" borderId="0" xfId="68" applyNumberFormat="1" applyFont="1" applyFill="1" applyBorder="1" applyAlignment="1">
      <alignment horizontal="right" vertical="top"/>
      <protection/>
    </xf>
    <xf numFmtId="0" fontId="43" fillId="0" borderId="0" xfId="0" applyFont="1" applyAlignment="1">
      <alignment horizontal="center" wrapText="1"/>
    </xf>
    <xf numFmtId="164" fontId="43" fillId="0" borderId="0" xfId="0" applyNumberFormat="1" applyFont="1" applyFill="1" applyBorder="1" applyAlignment="1">
      <alignment horizontal="center" wrapText="1"/>
    </xf>
    <xf numFmtId="164" fontId="45" fillId="0" borderId="0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165" fontId="4" fillId="0" borderId="0" xfId="65" applyNumberFormat="1" applyFont="1" applyFill="1" applyBorder="1" applyAlignment="1">
      <alignment horizontal="center" vertical="top"/>
      <protection/>
    </xf>
    <xf numFmtId="164" fontId="44" fillId="0" borderId="0" xfId="0" applyNumberFormat="1" applyFont="1" applyFill="1" applyBorder="1" applyAlignment="1">
      <alignment horizontal="center" wrapText="1"/>
    </xf>
    <xf numFmtId="164" fontId="4" fillId="0" borderId="0" xfId="67" applyNumberFormat="1" applyFont="1" applyFill="1" applyBorder="1" applyAlignment="1">
      <alignment horizontal="center"/>
      <protection/>
    </xf>
    <xf numFmtId="164" fontId="3" fillId="0" borderId="0" xfId="67" applyNumberFormat="1" applyFont="1" applyFill="1" applyBorder="1" applyAlignment="1">
      <alignment horizontal="center"/>
      <protection/>
    </xf>
    <xf numFmtId="164" fontId="4" fillId="0" borderId="0" xfId="65" applyNumberFormat="1" applyFont="1" applyFill="1" applyBorder="1" applyAlignment="1">
      <alignment horizontal="center"/>
      <protection/>
    </xf>
    <xf numFmtId="165" fontId="3" fillId="0" borderId="0" xfId="67" applyNumberFormat="1" applyFont="1" applyFill="1" applyBorder="1" applyAlignment="1">
      <alignment horizontal="center"/>
      <protection/>
    </xf>
    <xf numFmtId="165" fontId="4" fillId="0" borderId="0" xfId="67" applyNumberFormat="1" applyFont="1" applyFill="1" applyBorder="1" applyAlignment="1">
      <alignment horizontal="center"/>
      <protection/>
    </xf>
    <xf numFmtId="165" fontId="43" fillId="0" borderId="0" xfId="0" applyNumberFormat="1" applyFont="1" applyFill="1" applyBorder="1" applyAlignment="1">
      <alignment horizontal="center" wrapText="1"/>
    </xf>
    <xf numFmtId="165" fontId="43" fillId="0" borderId="0" xfId="0" applyNumberFormat="1" applyFont="1" applyFill="1" applyBorder="1" applyAlignment="1">
      <alignment horizontal="center"/>
    </xf>
    <xf numFmtId="164" fontId="3" fillId="0" borderId="0" xfId="65" applyNumberFormat="1" applyFont="1" applyFill="1" applyBorder="1" applyAlignment="1">
      <alignment horizontal="center"/>
      <protection/>
    </xf>
    <xf numFmtId="164" fontId="6" fillId="0" borderId="0" xfId="59" applyNumberFormat="1" applyFont="1" applyFill="1" applyBorder="1" applyAlignment="1">
      <alignment horizontal="center" wrapText="1"/>
      <protection/>
    </xf>
    <xf numFmtId="165" fontId="4" fillId="0" borderId="10" xfId="65" applyNumberFormat="1" applyFont="1" applyFill="1" applyBorder="1" applyAlignment="1">
      <alignment horizontal="center" vertical="top"/>
      <protection/>
    </xf>
    <xf numFmtId="164" fontId="6" fillId="0" borderId="0" xfId="58" applyNumberFormat="1" applyFont="1" applyFill="1" applyBorder="1" applyAlignment="1">
      <alignment horizontal="center" wrapText="1"/>
      <protection/>
    </xf>
    <xf numFmtId="0" fontId="43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49" fontId="6" fillId="0" borderId="0" xfId="59" applyNumberFormat="1" applyFont="1" applyFill="1" applyBorder="1" applyAlignment="1">
      <alignment horizontal="center" wrapText="1"/>
      <protection/>
    </xf>
    <xf numFmtId="164" fontId="43" fillId="0" borderId="10" xfId="0" applyNumberFormat="1" applyFont="1" applyFill="1" applyBorder="1" applyAlignment="1">
      <alignment horizontal="center" wrapText="1"/>
    </xf>
    <xf numFmtId="164" fontId="2" fillId="0" borderId="0" xfId="55" applyNumberFormat="1" applyFont="1" applyFill="1" applyBorder="1" applyAlignment="1">
      <alignment horizontal="center"/>
      <protection/>
    </xf>
    <xf numFmtId="164" fontId="4" fillId="0" borderId="0" xfId="66" applyNumberFormat="1" applyFont="1" applyFill="1" applyBorder="1" applyAlignment="1">
      <alignment horizontal="center"/>
      <protection/>
    </xf>
    <xf numFmtId="164" fontId="3" fillId="0" borderId="0" xfId="66" applyNumberFormat="1" applyFont="1" applyFill="1" applyBorder="1" applyAlignment="1">
      <alignment horizontal="center"/>
      <protection/>
    </xf>
    <xf numFmtId="164" fontId="2" fillId="0" borderId="0" xfId="59" applyNumberFormat="1" applyFont="1" applyFill="1" applyBorder="1" applyAlignment="1">
      <alignment horizontal="center" wrapText="1"/>
      <protection/>
    </xf>
    <xf numFmtId="164" fontId="2" fillId="0" borderId="0" xfId="55" applyNumberFormat="1" applyFont="1" applyFill="1" applyAlignment="1">
      <alignment horizontal="center"/>
      <protection/>
    </xf>
    <xf numFmtId="164" fontId="43" fillId="0" borderId="10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/>
    </xf>
    <xf numFmtId="0" fontId="45" fillId="7" borderId="11" xfId="0" applyFont="1" applyFill="1" applyBorder="1" applyAlignment="1">
      <alignment horizontal="center"/>
    </xf>
    <xf numFmtId="0" fontId="45" fillId="7" borderId="11" xfId="0" applyFont="1" applyFill="1" applyBorder="1" applyAlignment="1">
      <alignment/>
    </xf>
    <xf numFmtId="164" fontId="43" fillId="7" borderId="11" xfId="0" applyNumberFormat="1" applyFont="1" applyFill="1" applyBorder="1" applyAlignment="1">
      <alignment horizontal="center"/>
    </xf>
    <xf numFmtId="0" fontId="43" fillId="7" borderId="11" xfId="0" applyFont="1" applyFill="1" applyBorder="1" applyAlignment="1">
      <alignment horizontal="center" wrapText="1"/>
    </xf>
    <xf numFmtId="3" fontId="44" fillId="7" borderId="11" xfId="0" applyNumberFormat="1" applyFont="1" applyFill="1" applyBorder="1" applyAlignment="1">
      <alignment/>
    </xf>
    <xf numFmtId="164" fontId="43" fillId="7" borderId="0" xfId="0" applyNumberFormat="1" applyFont="1" applyFill="1" applyBorder="1" applyAlignment="1">
      <alignment horizontal="center" wrapText="1"/>
    </xf>
    <xf numFmtId="0" fontId="43" fillId="7" borderId="0" xfId="0" applyFont="1" applyFill="1" applyBorder="1" applyAlignment="1">
      <alignment horizontal="center" wrapText="1"/>
    </xf>
    <xf numFmtId="3" fontId="44" fillId="7" borderId="0" xfId="0" applyNumberFormat="1" applyFont="1" applyFill="1" applyBorder="1" applyAlignment="1">
      <alignment wrapText="1"/>
    </xf>
    <xf numFmtId="165" fontId="4" fillId="7" borderId="0" xfId="65" applyNumberFormat="1" applyFont="1" applyFill="1" applyBorder="1" applyAlignment="1">
      <alignment horizontal="center" vertical="top"/>
      <protection/>
    </xf>
    <xf numFmtId="164" fontId="44" fillId="7" borderId="0" xfId="0" applyNumberFormat="1" applyFont="1" applyFill="1" applyBorder="1" applyAlignment="1">
      <alignment horizontal="center" wrapText="1"/>
    </xf>
    <xf numFmtId="164" fontId="4" fillId="7" borderId="0" xfId="67" applyNumberFormat="1" applyFont="1" applyFill="1" applyBorder="1" applyAlignment="1">
      <alignment horizontal="center"/>
      <protection/>
    </xf>
    <xf numFmtId="164" fontId="4" fillId="7" borderId="0" xfId="65" applyNumberFormat="1" applyFont="1" applyFill="1" applyBorder="1" applyAlignment="1">
      <alignment horizontal="center"/>
      <protection/>
    </xf>
    <xf numFmtId="3" fontId="5" fillId="7" borderId="0" xfId="65" applyNumberFormat="1" applyFont="1" applyFill="1" applyBorder="1" applyAlignment="1">
      <alignment/>
      <protection/>
    </xf>
    <xf numFmtId="164" fontId="6" fillId="7" borderId="0" xfId="59" applyNumberFormat="1" applyFont="1" applyFill="1" applyBorder="1" applyAlignment="1">
      <alignment horizontal="center" wrapText="1"/>
      <protection/>
    </xf>
    <xf numFmtId="49" fontId="6" fillId="7" borderId="0" xfId="59" applyNumberFormat="1" applyFont="1" applyFill="1" applyBorder="1" applyAlignment="1">
      <alignment horizontal="center" wrapText="1"/>
      <protection/>
    </xf>
    <xf numFmtId="3" fontId="10" fillId="7" borderId="0" xfId="59" applyNumberFormat="1" applyFont="1" applyFill="1" applyBorder="1" applyAlignment="1">
      <alignment wrapText="1"/>
      <protection/>
    </xf>
    <xf numFmtId="0" fontId="44" fillId="7" borderId="0" xfId="0" applyFont="1" applyFill="1" applyBorder="1" applyAlignment="1">
      <alignment horizontal="center" wrapText="1"/>
    </xf>
    <xf numFmtId="165" fontId="4" fillId="7" borderId="10" xfId="65" applyNumberFormat="1" applyFont="1" applyFill="1" applyBorder="1" applyAlignment="1">
      <alignment horizontal="center" vertical="top"/>
      <protection/>
    </xf>
    <xf numFmtId="164" fontId="43" fillId="7" borderId="10" xfId="0" applyNumberFormat="1" applyFont="1" applyFill="1" applyBorder="1" applyAlignment="1">
      <alignment horizontal="center" wrapText="1"/>
    </xf>
    <xf numFmtId="3" fontId="44" fillId="7" borderId="10" xfId="0" applyNumberFormat="1" applyFont="1" applyFill="1" applyBorder="1" applyAlignment="1">
      <alignment wrapText="1"/>
    </xf>
    <xf numFmtId="164" fontId="4" fillId="7" borderId="0" xfId="66" applyNumberFormat="1" applyFont="1" applyFill="1" applyBorder="1" applyAlignment="1">
      <alignment horizontal="center"/>
      <protection/>
    </xf>
    <xf numFmtId="164" fontId="43" fillId="0" borderId="11" xfId="0" applyNumberFormat="1" applyFont="1" applyFill="1" applyBorder="1" applyAlignment="1">
      <alignment horizontal="center" wrapText="1"/>
    </xf>
    <xf numFmtId="165" fontId="4" fillId="0" borderId="0" xfId="65" applyNumberFormat="1" applyFont="1" applyBorder="1" applyAlignment="1">
      <alignment horizontal="center"/>
      <protection/>
    </xf>
    <xf numFmtId="0" fontId="45" fillId="0" borderId="0" xfId="0" applyFont="1" applyAlignment="1">
      <alignment horizontal="center" wrapText="1"/>
    </xf>
    <xf numFmtId="164" fontId="2" fillId="0" borderId="0" xfId="59" applyNumberFormat="1" applyFont="1" applyFill="1" applyAlignment="1">
      <alignment horizontal="center" wrapText="1"/>
      <protection/>
    </xf>
    <xf numFmtId="164" fontId="43" fillId="0" borderId="0" xfId="0" applyNumberFormat="1" applyFont="1" applyAlignment="1">
      <alignment horizontal="center" wrapText="1"/>
    </xf>
    <xf numFmtId="164" fontId="2" fillId="0" borderId="0" xfId="58" applyNumberFormat="1" applyFont="1" applyFill="1" applyAlignment="1">
      <alignment horizontal="center" wrapText="1"/>
      <protection/>
    </xf>
    <xf numFmtId="165" fontId="4" fillId="0" borderId="0" xfId="65" applyNumberFormat="1" applyFont="1" applyBorder="1" applyAlignment="1">
      <alignment horizontal="center" vertical="top"/>
      <protection/>
    </xf>
    <xf numFmtId="165" fontId="4" fillId="0" borderId="10" xfId="65" applyNumberFormat="1" applyFont="1" applyBorder="1" applyAlignment="1">
      <alignment horizontal="center" vertical="top"/>
      <protection/>
    </xf>
    <xf numFmtId="0" fontId="43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 wrapText="1"/>
    </xf>
    <xf numFmtId="164" fontId="43" fillId="0" borderId="0" xfId="0" applyNumberFormat="1" applyFont="1" applyBorder="1" applyAlignment="1">
      <alignment horizontal="center" wrapText="1"/>
    </xf>
    <xf numFmtId="164" fontId="43" fillId="0" borderId="10" xfId="0" applyNumberFormat="1" applyFont="1" applyBorder="1" applyAlignment="1">
      <alignment horizontal="center" wrapText="1"/>
    </xf>
    <xf numFmtId="164" fontId="45" fillId="0" borderId="0" xfId="0" applyNumberFormat="1" applyFont="1" applyAlignment="1">
      <alignment horizontal="center" wrapText="1"/>
    </xf>
    <xf numFmtId="164" fontId="43" fillId="0" borderId="0" xfId="0" applyNumberFormat="1" applyFont="1" applyFill="1" applyAlignment="1">
      <alignment horizontal="center" wrapText="1"/>
    </xf>
    <xf numFmtId="164" fontId="44" fillId="0" borderId="0" xfId="0" applyNumberFormat="1" applyFont="1" applyAlignment="1">
      <alignment horizontal="center" wrapText="1"/>
    </xf>
    <xf numFmtId="164" fontId="4" fillId="0" borderId="0" xfId="60" applyNumberFormat="1" applyFont="1" applyFill="1" applyBorder="1" applyAlignment="1">
      <alignment horizontal="center" vertical="top"/>
      <protection/>
    </xf>
    <xf numFmtId="166" fontId="4" fillId="0" borderId="0" xfId="60" applyNumberFormat="1" applyFont="1" applyFill="1" applyBorder="1" applyAlignment="1">
      <alignment horizontal="center" vertical="top"/>
      <protection/>
    </xf>
    <xf numFmtId="165" fontId="4" fillId="0" borderId="0" xfId="60" applyNumberFormat="1" applyFont="1" applyFill="1" applyBorder="1" applyAlignment="1">
      <alignment horizontal="center" vertical="top"/>
      <protection/>
    </xf>
    <xf numFmtId="165" fontId="4" fillId="0" borderId="0" xfId="60" applyNumberFormat="1" applyFont="1" applyBorder="1" applyAlignment="1">
      <alignment horizontal="center"/>
      <protection/>
    </xf>
    <xf numFmtId="165" fontId="43" fillId="0" borderId="0" xfId="0" applyNumberFormat="1" applyFont="1" applyBorder="1" applyAlignment="1">
      <alignment horizontal="center"/>
    </xf>
    <xf numFmtId="3" fontId="44" fillId="0" borderId="11" xfId="0" applyNumberFormat="1" applyFont="1" applyBorder="1" applyAlignment="1">
      <alignment/>
    </xf>
    <xf numFmtId="3" fontId="5" fillId="0" borderId="0" xfId="61" applyNumberFormat="1" applyFont="1" applyBorder="1" applyAlignment="1">
      <alignment vertical="top"/>
      <protection/>
    </xf>
    <xf numFmtId="3" fontId="43" fillId="0" borderId="0" xfId="0" applyNumberFormat="1" applyFont="1" applyAlignment="1">
      <alignment/>
    </xf>
    <xf numFmtId="3" fontId="5" fillId="0" borderId="0" xfId="62" applyNumberFormat="1" applyFont="1" applyBorder="1" applyAlignment="1">
      <alignment vertical="top"/>
      <protection/>
    </xf>
    <xf numFmtId="3" fontId="44" fillId="0" borderId="0" xfId="0" applyNumberFormat="1" applyFont="1" applyBorder="1" applyAlignment="1">
      <alignment/>
    </xf>
    <xf numFmtId="3" fontId="5" fillId="0" borderId="0" xfId="60" applyNumberFormat="1" applyFont="1" applyBorder="1" applyAlignment="1">
      <alignment vertical="top"/>
      <protection/>
    </xf>
    <xf numFmtId="3" fontId="44" fillId="0" borderId="10" xfId="0" applyNumberFormat="1" applyFont="1" applyBorder="1" applyAlignment="1">
      <alignment/>
    </xf>
    <xf numFmtId="3" fontId="43" fillId="0" borderId="0" xfId="0" applyNumberFormat="1" applyFont="1" applyFill="1" applyAlignment="1">
      <alignment/>
    </xf>
    <xf numFmtId="0" fontId="43" fillId="7" borderId="0" xfId="0" applyFont="1" applyFill="1" applyAlignment="1">
      <alignment horizontal="center" wrapText="1"/>
    </xf>
    <xf numFmtId="0" fontId="44" fillId="7" borderId="0" xfId="0" applyFont="1" applyFill="1" applyAlignment="1">
      <alignment wrapText="1"/>
    </xf>
    <xf numFmtId="0" fontId="44" fillId="7" borderId="0" xfId="0" applyFont="1" applyFill="1" applyAlignment="1">
      <alignment horizontal="center" wrapText="1"/>
    </xf>
    <xf numFmtId="164" fontId="2" fillId="7" borderId="0" xfId="59" applyNumberFormat="1" applyFont="1" applyFill="1" applyAlignment="1">
      <alignment horizontal="center" wrapText="1"/>
      <protection/>
    </xf>
    <xf numFmtId="3" fontId="5" fillId="7" borderId="0" xfId="61" applyNumberFormat="1" applyFont="1" applyFill="1" applyBorder="1" applyAlignment="1">
      <alignment vertical="top"/>
      <protection/>
    </xf>
    <xf numFmtId="164" fontId="43" fillId="7" borderId="0" xfId="0" applyNumberFormat="1" applyFont="1" applyFill="1" applyAlignment="1">
      <alignment horizontal="center" wrapText="1"/>
    </xf>
    <xf numFmtId="164" fontId="2" fillId="7" borderId="0" xfId="58" applyNumberFormat="1" applyFont="1" applyFill="1" applyAlignment="1">
      <alignment horizontal="center" wrapText="1"/>
      <protection/>
    </xf>
    <xf numFmtId="3" fontId="44" fillId="7" borderId="0" xfId="0" applyNumberFormat="1" applyFont="1" applyFill="1" applyAlignment="1">
      <alignment wrapText="1"/>
    </xf>
    <xf numFmtId="0" fontId="43" fillId="7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/>
    </xf>
    <xf numFmtId="0" fontId="44" fillId="0" borderId="0" xfId="0" applyFont="1" applyAlignment="1">
      <alignment/>
    </xf>
    <xf numFmtId="3" fontId="5" fillId="0" borderId="0" xfId="64" applyNumberFormat="1" applyFont="1" applyBorder="1" applyAlignment="1">
      <alignment vertical="top"/>
      <protection/>
    </xf>
    <xf numFmtId="0" fontId="44" fillId="7" borderId="0" xfId="0" applyFont="1" applyFill="1" applyBorder="1" applyAlignment="1">
      <alignment wrapText="1"/>
    </xf>
    <xf numFmtId="3" fontId="5" fillId="7" borderId="0" xfId="64" applyNumberFormat="1" applyFont="1" applyFill="1" applyBorder="1" applyAlignment="1">
      <alignment vertical="top"/>
      <protection/>
    </xf>
    <xf numFmtId="164" fontId="44" fillId="7" borderId="0" xfId="0" applyNumberFormat="1" applyFont="1" applyFill="1" applyAlignment="1">
      <alignment horizontal="center" wrapText="1"/>
    </xf>
    <xf numFmtId="0" fontId="43" fillId="7" borderId="0" xfId="0" applyFont="1" applyFill="1" applyAlignment="1">
      <alignment horizontal="center"/>
    </xf>
    <xf numFmtId="3" fontId="44" fillId="7" borderId="0" xfId="0" applyNumberFormat="1" applyFont="1" applyFill="1" applyAlignment="1">
      <alignment/>
    </xf>
    <xf numFmtId="0" fontId="44" fillId="7" borderId="0" xfId="0" applyFont="1" applyFill="1" applyAlignment="1">
      <alignment/>
    </xf>
    <xf numFmtId="0" fontId="44" fillId="7" borderId="10" xfId="0" applyFont="1" applyFill="1" applyBorder="1" applyAlignment="1">
      <alignment wrapText="1"/>
    </xf>
    <xf numFmtId="0" fontId="44" fillId="0" borderId="0" xfId="0" applyNumberFormat="1" applyFont="1" applyBorder="1" applyAlignment="1">
      <alignment/>
    </xf>
    <xf numFmtId="0" fontId="43" fillId="7" borderId="0" xfId="0" applyFont="1" applyFill="1" applyAlignment="1">
      <alignment wrapText="1"/>
    </xf>
    <xf numFmtId="164" fontId="43" fillId="7" borderId="0" xfId="0" applyNumberFormat="1" applyFont="1" applyFill="1" applyAlignment="1">
      <alignment horizontal="center"/>
    </xf>
    <xf numFmtId="165" fontId="4" fillId="7" borderId="0" xfId="70" applyNumberFormat="1" applyFont="1" applyFill="1" applyBorder="1" applyAlignment="1">
      <alignment horizontal="center"/>
      <protection/>
    </xf>
    <xf numFmtId="165" fontId="4" fillId="7" borderId="0" xfId="71" applyNumberFormat="1" applyFont="1" applyFill="1" applyBorder="1" applyAlignment="1">
      <alignment horizontal="center"/>
      <protection/>
    </xf>
    <xf numFmtId="164" fontId="43" fillId="7" borderId="0" xfId="0" applyNumberFormat="1" applyFont="1" applyFill="1" applyBorder="1" applyAlignment="1">
      <alignment horizontal="center"/>
    </xf>
    <xf numFmtId="165" fontId="4" fillId="7" borderId="10" xfId="70" applyNumberFormat="1" applyFont="1" applyFill="1" applyBorder="1" applyAlignment="1">
      <alignment horizontal="center"/>
      <protection/>
    </xf>
    <xf numFmtId="164" fontId="43" fillId="7" borderId="10" xfId="0" applyNumberFormat="1" applyFont="1" applyFill="1" applyBorder="1" applyAlignment="1">
      <alignment horizontal="center"/>
    </xf>
    <xf numFmtId="165" fontId="4" fillId="7" borderId="0" xfId="63" applyNumberFormat="1" applyFont="1" applyFill="1" applyBorder="1" applyAlignment="1">
      <alignment horizontal="center" vertical="top"/>
      <protection/>
    </xf>
    <xf numFmtId="164" fontId="2" fillId="7" borderId="0" xfId="56" applyNumberFormat="1" applyFont="1" applyFill="1" applyAlignment="1">
      <alignment horizontal="center"/>
      <protection/>
    </xf>
    <xf numFmtId="165" fontId="4" fillId="7" borderId="10" xfId="63" applyNumberFormat="1" applyFont="1" applyFill="1" applyBorder="1" applyAlignment="1">
      <alignment horizontal="center" vertical="top"/>
      <protection/>
    </xf>
    <xf numFmtId="3" fontId="44" fillId="0" borderId="10" xfId="0" applyNumberFormat="1" applyFont="1" applyFill="1" applyBorder="1" applyAlignment="1">
      <alignment horizontal="right"/>
    </xf>
    <xf numFmtId="3" fontId="5" fillId="0" borderId="0" xfId="69" applyNumberFormat="1" applyFont="1" applyFill="1" applyBorder="1" applyAlignment="1">
      <alignment horizontal="right"/>
      <protection/>
    </xf>
    <xf numFmtId="0" fontId="45" fillId="0" borderId="11" xfId="0" applyFont="1" applyBorder="1" applyAlignment="1">
      <alignment horizontal="center" wrapText="1"/>
    </xf>
    <xf numFmtId="0" fontId="45" fillId="7" borderId="11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rmal_Annual" xfId="58"/>
    <cellStyle name="Normal_Annual_1" xfId="59"/>
    <cellStyle name="Normal_Area-level variables" xfId="60"/>
    <cellStyle name="Normal_Area-level variables_1" xfId="61"/>
    <cellStyle name="Normal_Area-level variables_2" xfId="62"/>
    <cellStyle name="Normal_Child figures" xfId="63"/>
    <cellStyle name="Normal_Demographics" xfId="64"/>
    <cellStyle name="Normal_Overview" xfId="65"/>
    <cellStyle name="Normal_Overview_1" xfId="66"/>
    <cellStyle name="Normal_Overview_2" xfId="67"/>
    <cellStyle name="Normal_Participation by demographics" xfId="68"/>
    <cellStyle name="Normal_Participation by demographics_1" xfId="69"/>
    <cellStyle name="Normal_Sheet10 2" xfId="70"/>
    <cellStyle name="Normal_Sheet2" xfId="71"/>
    <cellStyle name="Note" xfId="72"/>
    <cellStyle name="Output" xfId="73"/>
    <cellStyle name="Percent" xfId="74"/>
    <cellStyle name="Percent 2" xfId="75"/>
    <cellStyle name="Percent 2 2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8"/>
  <sheetViews>
    <sheetView tabSelected="1" zoomScale="80" zoomScaleNormal="80" zoomScalePageLayoutView="0" workbookViewId="0" topLeftCell="A103">
      <selection activeCell="A115" sqref="A115"/>
    </sheetView>
  </sheetViews>
  <sheetFormatPr defaultColWidth="9.00390625" defaultRowHeight="15.75"/>
  <cols>
    <col min="1" max="1" width="37.75390625" style="74" customWidth="1"/>
    <col min="2" max="2" width="31.125" style="74" customWidth="1"/>
    <col min="3" max="3" width="8.625" style="108" customWidth="1"/>
    <col min="4" max="4" width="8.625" style="124" customWidth="1"/>
    <col min="5" max="5" width="10.625" style="75" customWidth="1"/>
    <col min="6" max="6" width="1.625" style="74" customWidth="1"/>
    <col min="7" max="7" width="8.625" style="108" customWidth="1"/>
    <col min="8" max="8" width="8.625" style="124" customWidth="1"/>
    <col min="9" max="9" width="10.625" style="75" customWidth="1"/>
    <col min="10" max="10" width="1.625" style="74" customWidth="1"/>
    <col min="11" max="11" width="8.625" style="108" customWidth="1"/>
    <col min="12" max="12" width="8.625" style="124" customWidth="1"/>
    <col min="13" max="13" width="10.625" style="75" customWidth="1"/>
    <col min="14" max="14" width="1.625" style="74" customWidth="1"/>
    <col min="15" max="15" width="8.625" style="108" customWidth="1"/>
    <col min="16" max="16" width="8.625" style="124" customWidth="1"/>
    <col min="17" max="17" width="10.625" style="75" customWidth="1"/>
    <col min="18" max="18" width="1.625" style="74" customWidth="1"/>
    <col min="19" max="19" width="8.625" style="76" customWidth="1"/>
    <col min="20" max="20" width="8.625" style="97" customWidth="1"/>
    <col min="21" max="21" width="10.625" style="72" customWidth="1"/>
    <col min="22" max="16384" width="9.00390625" style="80" customWidth="1"/>
  </cols>
  <sheetData>
    <row r="1" spans="1:22" ht="12.75">
      <c r="A1" s="73"/>
      <c r="T1" s="77"/>
      <c r="U1" s="71"/>
      <c r="V1" s="79"/>
    </row>
    <row r="2" spans="1:22" ht="12.75">
      <c r="A2" s="81" t="s">
        <v>152</v>
      </c>
      <c r="B2" s="82"/>
      <c r="C2" s="109"/>
      <c r="D2" s="125"/>
      <c r="E2" s="83"/>
      <c r="F2" s="82"/>
      <c r="G2" s="109"/>
      <c r="H2" s="125"/>
      <c r="I2" s="83"/>
      <c r="J2" s="82"/>
      <c r="K2" s="109"/>
      <c r="L2" s="125"/>
      <c r="M2" s="83"/>
      <c r="N2" s="82"/>
      <c r="O2" s="109"/>
      <c r="P2" s="125"/>
      <c r="Q2" s="83"/>
      <c r="R2" s="82"/>
      <c r="T2" s="77"/>
      <c r="U2" s="71"/>
      <c r="V2" s="79"/>
    </row>
    <row r="3" spans="1:21" ht="12.75">
      <c r="A3" s="73"/>
      <c r="T3" s="77"/>
      <c r="U3" s="71"/>
    </row>
    <row r="4" spans="1:21" ht="12.75" customHeight="1">
      <c r="A4" s="84"/>
      <c r="B4" s="84"/>
      <c r="C4" s="110" t="s">
        <v>60</v>
      </c>
      <c r="D4" s="110"/>
      <c r="E4" s="85"/>
      <c r="F4" s="86"/>
      <c r="G4" s="136" t="s">
        <v>61</v>
      </c>
      <c r="H4" s="136"/>
      <c r="I4" s="137"/>
      <c r="J4" s="86"/>
      <c r="K4" s="110" t="s">
        <v>62</v>
      </c>
      <c r="L4" s="110"/>
      <c r="M4" s="85"/>
      <c r="N4" s="86"/>
      <c r="O4" s="136" t="s">
        <v>63</v>
      </c>
      <c r="P4" s="136"/>
      <c r="Q4" s="137"/>
      <c r="R4" s="86"/>
      <c r="S4" s="110" t="s">
        <v>64</v>
      </c>
      <c r="T4" s="110"/>
      <c r="U4" s="85"/>
    </row>
    <row r="5" spans="1:21" ht="25.5">
      <c r="A5" s="84"/>
      <c r="B5" s="84"/>
      <c r="C5" s="87" t="s">
        <v>4</v>
      </c>
      <c r="D5" s="88" t="s">
        <v>59</v>
      </c>
      <c r="E5" s="135" t="s">
        <v>5</v>
      </c>
      <c r="F5" s="89"/>
      <c r="G5" s="138" t="s">
        <v>4</v>
      </c>
      <c r="H5" s="139" t="s">
        <v>59</v>
      </c>
      <c r="I5" s="140" t="s">
        <v>5</v>
      </c>
      <c r="J5" s="89"/>
      <c r="K5" s="87" t="s">
        <v>4</v>
      </c>
      <c r="L5" s="88" t="s">
        <v>59</v>
      </c>
      <c r="M5" s="135" t="s">
        <v>5</v>
      </c>
      <c r="N5" s="89"/>
      <c r="O5" s="138" t="s">
        <v>4</v>
      </c>
      <c r="P5" s="139" t="s">
        <v>59</v>
      </c>
      <c r="Q5" s="140" t="s">
        <v>5</v>
      </c>
      <c r="R5" s="89"/>
      <c r="S5" s="157" t="s">
        <v>149</v>
      </c>
      <c r="T5" s="88" t="s">
        <v>59</v>
      </c>
      <c r="U5" s="135" t="s">
        <v>5</v>
      </c>
    </row>
    <row r="6" spans="1:22" ht="12.75">
      <c r="A6" s="73"/>
      <c r="G6" s="141"/>
      <c r="H6" s="142"/>
      <c r="I6" s="143"/>
      <c r="O6" s="141"/>
      <c r="P6" s="142"/>
      <c r="Q6" s="143"/>
      <c r="T6" s="77"/>
      <c r="U6" s="71"/>
      <c r="V6" s="79"/>
    </row>
    <row r="7" spans="1:22" ht="12.75">
      <c r="A7" s="73" t="s">
        <v>65</v>
      </c>
      <c r="C7" s="111">
        <v>76.28582050819855</v>
      </c>
      <c r="D7" s="108">
        <v>0.6888746083877777</v>
      </c>
      <c r="E7" s="75">
        <v>28117</v>
      </c>
      <c r="G7" s="144">
        <v>75.94921222053017</v>
      </c>
      <c r="H7" s="141">
        <v>0.7167795769651093</v>
      </c>
      <c r="I7" s="143">
        <v>24174</v>
      </c>
      <c r="K7" s="111">
        <v>76.77752757612737</v>
      </c>
      <c r="L7" s="108">
        <v>0.6731646831632361</v>
      </c>
      <c r="M7" s="75">
        <v>25720</v>
      </c>
      <c r="O7" s="156">
        <v>75.71444047188149</v>
      </c>
      <c r="P7" s="141">
        <v>0.9851060475374922</v>
      </c>
      <c r="Q7" s="143">
        <v>14452</v>
      </c>
      <c r="S7" s="115">
        <v>75.70914481586027</v>
      </c>
      <c r="T7" s="57">
        <v>1.9752480185435175</v>
      </c>
      <c r="U7" s="71">
        <v>6097</v>
      </c>
      <c r="V7" s="79"/>
    </row>
    <row r="8" spans="1:22" ht="12.75">
      <c r="A8" s="73"/>
      <c r="G8" s="141"/>
      <c r="H8" s="141"/>
      <c r="I8" s="143"/>
      <c r="O8" s="141"/>
      <c r="P8" s="142"/>
      <c r="Q8" s="143"/>
      <c r="T8" s="57"/>
      <c r="U8" s="71"/>
      <c r="V8" s="79"/>
    </row>
    <row r="9" spans="1:22" ht="12.75">
      <c r="A9" s="100" t="s">
        <v>93</v>
      </c>
      <c r="B9" s="90"/>
      <c r="C9" s="112"/>
      <c r="D9" s="126"/>
      <c r="F9" s="90"/>
      <c r="G9" s="145"/>
      <c r="H9" s="145"/>
      <c r="I9" s="143"/>
      <c r="J9" s="90"/>
      <c r="K9" s="112"/>
      <c r="L9" s="126"/>
      <c r="N9" s="90"/>
      <c r="O9" s="145"/>
      <c r="P9" s="152"/>
      <c r="Q9" s="143"/>
      <c r="R9" s="90"/>
      <c r="T9" s="76"/>
      <c r="U9" s="71"/>
      <c r="V9" s="79"/>
    </row>
    <row r="10" spans="1:22" ht="12.75">
      <c r="A10" s="73" t="s">
        <v>88</v>
      </c>
      <c r="C10" s="113">
        <v>0.5366970893744144</v>
      </c>
      <c r="D10" s="108">
        <v>0.11833419844964993</v>
      </c>
      <c r="E10" s="75">
        <v>28117</v>
      </c>
      <c r="G10" s="146">
        <v>0.49464768225663985</v>
      </c>
      <c r="H10" s="141">
        <v>0.1565374693674198</v>
      </c>
      <c r="I10" s="143">
        <v>24174</v>
      </c>
      <c r="K10" s="113">
        <v>0.4951423737281115</v>
      </c>
      <c r="L10" s="108">
        <v>0.11190183863175815</v>
      </c>
      <c r="M10" s="75">
        <v>25720</v>
      </c>
      <c r="O10" s="156">
        <v>0.40388471170140894</v>
      </c>
      <c r="P10" s="141">
        <v>0.1457033295831396</v>
      </c>
      <c r="Q10" s="143">
        <v>14452</v>
      </c>
      <c r="S10" s="130">
        <v>0.3254811288564284</v>
      </c>
      <c r="T10" s="76">
        <v>0.2623499845061073</v>
      </c>
      <c r="U10" s="71">
        <v>6097</v>
      </c>
      <c r="V10" s="79"/>
    </row>
    <row r="11" spans="1:22" ht="12.75">
      <c r="A11" s="73" t="s">
        <v>66</v>
      </c>
      <c r="C11" s="114">
        <v>2.16881414601674</v>
      </c>
      <c r="D11" s="108">
        <v>0.23591961046468723</v>
      </c>
      <c r="E11" s="75">
        <v>28117</v>
      </c>
      <c r="G11" s="146">
        <v>4.803159275522103</v>
      </c>
      <c r="H11" s="141">
        <v>0.4771136707179062</v>
      </c>
      <c r="I11" s="143">
        <v>24174</v>
      </c>
      <c r="K11" s="113">
        <v>4.87858435234243</v>
      </c>
      <c r="L11" s="108">
        <v>0.34342831231695303</v>
      </c>
      <c r="M11" s="75">
        <v>25720</v>
      </c>
      <c r="O11" s="156">
        <v>4.475738973574155</v>
      </c>
      <c r="P11" s="141">
        <v>0.4750166014954482</v>
      </c>
      <c r="Q11" s="143">
        <v>14452</v>
      </c>
      <c r="S11" s="131">
        <v>4.287652964824294</v>
      </c>
      <c r="T11" s="76">
        <v>0.9330821011293928</v>
      </c>
      <c r="U11" s="71">
        <v>6097</v>
      </c>
      <c r="V11" s="79"/>
    </row>
    <row r="12" spans="1:22" ht="12.75">
      <c r="A12" s="73" t="s">
        <v>67</v>
      </c>
      <c r="C12" s="113">
        <v>8.447785491818893</v>
      </c>
      <c r="D12" s="108">
        <v>0.4504225039793126</v>
      </c>
      <c r="E12" s="75">
        <v>28117</v>
      </c>
      <c r="G12" s="146">
        <v>9.19664492968944</v>
      </c>
      <c r="H12" s="141">
        <v>0.6447817785430034</v>
      </c>
      <c r="I12" s="143">
        <v>24174</v>
      </c>
      <c r="K12" s="113">
        <v>9.699816059895438</v>
      </c>
      <c r="L12" s="108">
        <v>0.47181973322364446</v>
      </c>
      <c r="M12" s="75">
        <v>25720</v>
      </c>
      <c r="O12" s="156">
        <v>7.932464971760002</v>
      </c>
      <c r="P12" s="141">
        <v>0.6208360241207429</v>
      </c>
      <c r="Q12" s="143">
        <v>14452</v>
      </c>
      <c r="S12" s="130">
        <v>8.924121911604088</v>
      </c>
      <c r="T12" s="76">
        <v>1.3131383738161584</v>
      </c>
      <c r="U12" s="71">
        <v>6097</v>
      </c>
      <c r="V12" s="79"/>
    </row>
    <row r="13" spans="1:22" ht="25.5">
      <c r="A13" s="73" t="s">
        <v>68</v>
      </c>
      <c r="C13" s="113">
        <v>4.199373969293441</v>
      </c>
      <c r="D13" s="108">
        <v>0.32485582938819935</v>
      </c>
      <c r="E13" s="75">
        <v>28117</v>
      </c>
      <c r="G13" s="146">
        <v>3.8430082864208996</v>
      </c>
      <c r="H13" s="141">
        <v>0.4289169340112766</v>
      </c>
      <c r="I13" s="143">
        <v>24174</v>
      </c>
      <c r="K13" s="113">
        <v>4.045038567109997</v>
      </c>
      <c r="L13" s="108">
        <v>0.3140834732288216</v>
      </c>
      <c r="M13" s="75">
        <v>25720</v>
      </c>
      <c r="O13" s="156">
        <v>3.149534372546836</v>
      </c>
      <c r="P13" s="141">
        <v>0.4012301889681158</v>
      </c>
      <c r="Q13" s="143">
        <v>14452</v>
      </c>
      <c r="S13" s="130">
        <v>4.324682342273579</v>
      </c>
      <c r="T13" s="76">
        <v>0.936921327425627</v>
      </c>
      <c r="U13" s="71">
        <v>6097</v>
      </c>
      <c r="V13" s="79"/>
    </row>
    <row r="14" spans="1:22" ht="25.5">
      <c r="A14" s="73" t="s">
        <v>69</v>
      </c>
      <c r="C14" s="113">
        <v>3.3790465818174753</v>
      </c>
      <c r="D14" s="108">
        <v>0.2926489455420478</v>
      </c>
      <c r="E14" s="75">
        <v>28117</v>
      </c>
      <c r="G14" s="146">
        <v>3.2186524574018436</v>
      </c>
      <c r="H14" s="141">
        <v>0.3938038642795212</v>
      </c>
      <c r="I14" s="143">
        <v>24174</v>
      </c>
      <c r="K14" s="113">
        <v>3.409349107746557</v>
      </c>
      <c r="L14" s="108">
        <v>0.28930325314685534</v>
      </c>
      <c r="M14" s="75">
        <v>25720</v>
      </c>
      <c r="O14" s="156">
        <v>3.2689508069262274</v>
      </c>
      <c r="P14" s="141">
        <v>0.4085137805851138</v>
      </c>
      <c r="Q14" s="143">
        <v>14452</v>
      </c>
      <c r="S14" s="130">
        <v>3.1949284887299214</v>
      </c>
      <c r="T14" s="76">
        <v>0.810038550965795</v>
      </c>
      <c r="U14" s="71">
        <v>6097</v>
      </c>
      <c r="V14" s="79"/>
    </row>
    <row r="15" spans="1:22" ht="25.5">
      <c r="A15" s="73" t="s">
        <v>90</v>
      </c>
      <c r="C15" s="113">
        <v>11.47292679941072</v>
      </c>
      <c r="D15" s="108">
        <v>0.5161659825509206</v>
      </c>
      <c r="E15" s="75">
        <v>28117</v>
      </c>
      <c r="G15" s="146">
        <v>10.631300863319918</v>
      </c>
      <c r="H15" s="141">
        <v>0.6877538354604296</v>
      </c>
      <c r="I15" s="143">
        <v>24174</v>
      </c>
      <c r="K15" s="113">
        <v>11.060627483758902</v>
      </c>
      <c r="L15" s="108">
        <v>0.5000195066892843</v>
      </c>
      <c r="M15" s="75">
        <v>25720</v>
      </c>
      <c r="O15" s="156">
        <v>10.37847303848067</v>
      </c>
      <c r="P15" s="141">
        <v>0.7006360346427591</v>
      </c>
      <c r="Q15" s="143">
        <v>14452</v>
      </c>
      <c r="S15" s="130">
        <v>10.632774247332863</v>
      </c>
      <c r="T15" s="76">
        <v>1.4198370241116223</v>
      </c>
      <c r="U15" s="71">
        <v>6097</v>
      </c>
      <c r="V15" s="79"/>
    </row>
    <row r="16" spans="1:22" ht="12.75">
      <c r="A16" s="73" t="s">
        <v>70</v>
      </c>
      <c r="C16" s="113">
        <v>2.6056645327845303</v>
      </c>
      <c r="D16" s="108">
        <v>0.2580122434748122</v>
      </c>
      <c r="E16" s="75">
        <v>28117</v>
      </c>
      <c r="G16" s="146">
        <v>2.693350991136387</v>
      </c>
      <c r="H16" s="141">
        <v>0.36121421553355826</v>
      </c>
      <c r="I16" s="143">
        <v>24174</v>
      </c>
      <c r="K16" s="113">
        <v>2.5814853369412742</v>
      </c>
      <c r="L16" s="108">
        <v>0.25281661777332465</v>
      </c>
      <c r="M16" s="75">
        <v>25720</v>
      </c>
      <c r="O16" s="156">
        <v>2.4061760469751525</v>
      </c>
      <c r="P16" s="141">
        <v>0.3520419652222784</v>
      </c>
      <c r="Q16" s="143">
        <v>14452</v>
      </c>
      <c r="S16" s="130">
        <v>3.103993188114146</v>
      </c>
      <c r="T16" s="76">
        <v>0.7988024379843388</v>
      </c>
      <c r="U16" s="71">
        <v>6097</v>
      </c>
      <c r="V16" s="79"/>
    </row>
    <row r="17" spans="1:22" ht="12.75">
      <c r="A17" s="73" t="s">
        <v>71</v>
      </c>
      <c r="C17" s="113">
        <v>2.1208435403912285</v>
      </c>
      <c r="D17" s="108">
        <v>0.23335313469030505</v>
      </c>
      <c r="E17" s="75">
        <v>28117</v>
      </c>
      <c r="G17" s="146">
        <v>1.9305315108371899</v>
      </c>
      <c r="H17" s="141">
        <v>0.3070099540407185</v>
      </c>
      <c r="I17" s="143">
        <v>24174</v>
      </c>
      <c r="K17" s="113">
        <v>1.9788717321706408</v>
      </c>
      <c r="L17" s="108">
        <v>0.22203360218365187</v>
      </c>
      <c r="M17" s="75">
        <v>25720</v>
      </c>
      <c r="O17" s="156">
        <v>1.7977088049090195</v>
      </c>
      <c r="P17" s="141">
        <v>0.30523902151608073</v>
      </c>
      <c r="Q17" s="143">
        <v>14452</v>
      </c>
      <c r="S17" s="130">
        <v>1.53783330383549</v>
      </c>
      <c r="T17" s="76">
        <v>0.566781135861213</v>
      </c>
      <c r="U17" s="71">
        <v>6097</v>
      </c>
      <c r="V17" s="79"/>
    </row>
    <row r="18" spans="1:22" ht="25.5">
      <c r="A18" s="73" t="s">
        <v>91</v>
      </c>
      <c r="C18" s="113">
        <v>0.45430450963271807</v>
      </c>
      <c r="D18" s="108">
        <v>0.10891783031654034</v>
      </c>
      <c r="E18" s="75">
        <v>28117</v>
      </c>
      <c r="G18" s="146">
        <v>0.40420882402124725</v>
      </c>
      <c r="H18" s="141">
        <v>0.1415697569661618</v>
      </c>
      <c r="I18" s="143">
        <v>24174</v>
      </c>
      <c r="K18" s="113">
        <v>0.3416394612770117</v>
      </c>
      <c r="L18" s="108">
        <v>0.09302312333652177</v>
      </c>
      <c r="M18" s="75">
        <v>25720</v>
      </c>
      <c r="O18" s="156">
        <v>0.9291529918867333</v>
      </c>
      <c r="P18" s="141">
        <v>0.22041245023896056</v>
      </c>
      <c r="Q18" s="143">
        <v>14452</v>
      </c>
      <c r="S18" s="130">
        <v>0.6616820293310183</v>
      </c>
      <c r="T18" s="76">
        <v>0.3734299384251296</v>
      </c>
      <c r="U18" s="71">
        <v>6097</v>
      </c>
      <c r="V18" s="79"/>
    </row>
    <row r="19" spans="1:22" ht="25.5">
      <c r="A19" s="73" t="s">
        <v>72</v>
      </c>
      <c r="D19" s="108"/>
      <c r="G19" s="141"/>
      <c r="H19" s="141"/>
      <c r="I19" s="143"/>
      <c r="O19" s="156">
        <v>1.5544336635486082</v>
      </c>
      <c r="P19" s="141">
        <v>0.28418669868586144</v>
      </c>
      <c r="Q19" s="143">
        <v>14452</v>
      </c>
      <c r="S19" s="130">
        <v>1.8345870864120495</v>
      </c>
      <c r="T19" s="76">
        <v>0.618122392696713</v>
      </c>
      <c r="U19" s="71">
        <v>6097</v>
      </c>
      <c r="V19" s="79"/>
    </row>
    <row r="20" spans="1:22" ht="25.5">
      <c r="A20" s="73" t="s">
        <v>73</v>
      </c>
      <c r="D20" s="108"/>
      <c r="G20" s="141"/>
      <c r="H20" s="141"/>
      <c r="I20" s="143"/>
      <c r="O20" s="156">
        <v>0.6848481246780617</v>
      </c>
      <c r="P20" s="141">
        <v>0.18946302218765967</v>
      </c>
      <c r="Q20" s="143">
        <v>14452</v>
      </c>
      <c r="S20" s="130">
        <v>0.8407218340142371</v>
      </c>
      <c r="T20" s="76">
        <v>0.42055122624913566</v>
      </c>
      <c r="U20" s="71">
        <v>6097</v>
      </c>
      <c r="V20" s="79"/>
    </row>
    <row r="21" spans="1:22" ht="12.75">
      <c r="A21" s="73" t="s">
        <v>74</v>
      </c>
      <c r="D21" s="108"/>
      <c r="G21" s="141"/>
      <c r="H21" s="141"/>
      <c r="I21" s="143"/>
      <c r="O21" s="156">
        <v>1.2899450838320292</v>
      </c>
      <c r="P21" s="141">
        <v>0.25923036851680514</v>
      </c>
      <c r="Q21" s="143">
        <v>14452</v>
      </c>
      <c r="S21" s="130">
        <v>1.1181881027196652</v>
      </c>
      <c r="T21" s="76">
        <v>0.4843303712980092</v>
      </c>
      <c r="U21" s="71">
        <v>6097</v>
      </c>
      <c r="V21" s="79"/>
    </row>
    <row r="22" spans="1:22" ht="12.75">
      <c r="A22" s="73" t="s">
        <v>75</v>
      </c>
      <c r="C22" s="114">
        <v>13.281588594999079</v>
      </c>
      <c r="D22" s="108">
        <v>0.5496609491088824</v>
      </c>
      <c r="E22" s="75">
        <v>28117</v>
      </c>
      <c r="G22" s="146">
        <v>12.191950365562457</v>
      </c>
      <c r="H22" s="141">
        <v>0.7300470609316418</v>
      </c>
      <c r="I22" s="143">
        <v>24174</v>
      </c>
      <c r="K22" s="113">
        <v>12.17317600500455</v>
      </c>
      <c r="L22" s="108">
        <v>0.5212734115166127</v>
      </c>
      <c r="M22" s="75">
        <v>25720</v>
      </c>
      <c r="O22" s="156">
        <v>10.849091080776772</v>
      </c>
      <c r="P22" s="141">
        <v>0.7144619998539872</v>
      </c>
      <c r="Q22" s="143">
        <v>14452</v>
      </c>
      <c r="S22" s="131">
        <v>11.576508535794279</v>
      </c>
      <c r="T22" s="76">
        <v>1.473664731643538</v>
      </c>
      <c r="U22" s="71">
        <v>6097</v>
      </c>
      <c r="V22" s="79"/>
    </row>
    <row r="23" spans="1:22" ht="25.5">
      <c r="A23" s="73" t="s">
        <v>76</v>
      </c>
      <c r="C23" s="113">
        <v>9.209134366810948</v>
      </c>
      <c r="D23" s="108">
        <v>0.4683221492273031</v>
      </c>
      <c r="E23" s="75">
        <v>28117</v>
      </c>
      <c r="G23" s="146">
        <v>9.545775941667337</v>
      </c>
      <c r="H23" s="141">
        <v>0.6556425684267397</v>
      </c>
      <c r="I23" s="143">
        <v>24174</v>
      </c>
      <c r="K23" s="113">
        <v>9.26083325872778</v>
      </c>
      <c r="L23" s="108">
        <v>0.4621388291272117</v>
      </c>
      <c r="M23" s="75">
        <v>25720</v>
      </c>
      <c r="O23" s="156">
        <v>8.573883424664986</v>
      </c>
      <c r="P23" s="141">
        <v>0.6431962345897779</v>
      </c>
      <c r="Q23" s="143">
        <v>14452</v>
      </c>
      <c r="S23" s="130">
        <v>7.945700103858103</v>
      </c>
      <c r="T23" s="76">
        <v>1.2457020710222477</v>
      </c>
      <c r="U23" s="71">
        <v>6097</v>
      </c>
      <c r="V23" s="79"/>
    </row>
    <row r="24" spans="1:22" ht="25.5">
      <c r="A24" s="73" t="s">
        <v>77</v>
      </c>
      <c r="C24" s="113">
        <v>2.1555305592550837</v>
      </c>
      <c r="D24" s="108">
        <v>0.23521198573655988</v>
      </c>
      <c r="E24" s="75">
        <v>28117</v>
      </c>
      <c r="G24" s="146">
        <v>2.5955917896684366</v>
      </c>
      <c r="H24" s="141">
        <v>0.35477630025227946</v>
      </c>
      <c r="I24" s="143">
        <v>24174</v>
      </c>
      <c r="K24" s="113">
        <v>2.2201936257679007</v>
      </c>
      <c r="L24" s="108">
        <v>0.23489298454037333</v>
      </c>
      <c r="M24" s="75">
        <v>25720</v>
      </c>
      <c r="O24" s="156">
        <v>1.8505965593002516</v>
      </c>
      <c r="P24" s="141">
        <v>0.30961306376641295</v>
      </c>
      <c r="Q24" s="143">
        <v>14452</v>
      </c>
      <c r="S24" s="130">
        <v>2.06560681345962</v>
      </c>
      <c r="T24" s="76">
        <v>0.6551149482810242</v>
      </c>
      <c r="U24" s="71">
        <v>6097</v>
      </c>
      <c r="V24" s="79"/>
    </row>
    <row r="25" spans="1:22" ht="25.5">
      <c r="A25" s="73" t="s">
        <v>78</v>
      </c>
      <c r="C25" s="114">
        <v>11.555482538419152</v>
      </c>
      <c r="D25" s="108">
        <v>0.5177781460700333</v>
      </c>
      <c r="E25" s="75">
        <v>28117</v>
      </c>
      <c r="G25" s="146">
        <v>10.073315567560815</v>
      </c>
      <c r="H25" s="141">
        <v>0.6715488486778582</v>
      </c>
      <c r="I25" s="143">
        <v>24174</v>
      </c>
      <c r="K25" s="113">
        <v>9.656353704167586</v>
      </c>
      <c r="L25" s="108">
        <v>0.47087477306027825</v>
      </c>
      <c r="M25" s="75">
        <v>25720</v>
      </c>
      <c r="O25" s="156">
        <v>8.196548631860813</v>
      </c>
      <c r="P25" s="141">
        <v>0.6301799538563286</v>
      </c>
      <c r="Q25" s="143">
        <v>14452</v>
      </c>
      <c r="S25" s="131">
        <v>8.472759523509747</v>
      </c>
      <c r="T25" s="76">
        <v>1.2826663061869485</v>
      </c>
      <c r="U25" s="71">
        <v>6097</v>
      </c>
      <c r="V25" s="79"/>
    </row>
    <row r="26" spans="1:22" ht="25.5">
      <c r="A26" s="73" t="s">
        <v>79</v>
      </c>
      <c r="C26" s="113">
        <v>12.989035479969354</v>
      </c>
      <c r="D26" s="108">
        <v>0.5444896864444253</v>
      </c>
      <c r="E26" s="75">
        <v>28117</v>
      </c>
      <c r="G26" s="146">
        <v>12.646256335805402</v>
      </c>
      <c r="H26" s="141">
        <v>0.7415985120915902</v>
      </c>
      <c r="I26" s="143">
        <v>24174</v>
      </c>
      <c r="K26" s="113">
        <v>12.606841485148758</v>
      </c>
      <c r="L26" s="108">
        <v>0.5291659581937216</v>
      </c>
      <c r="M26" s="75">
        <v>25720</v>
      </c>
      <c r="O26" s="156">
        <v>11.50826596551736</v>
      </c>
      <c r="P26" s="141">
        <v>0.7331213503368783</v>
      </c>
      <c r="Q26" s="143">
        <v>14452</v>
      </c>
      <c r="S26" s="130">
        <v>11.751879084890216</v>
      </c>
      <c r="T26" s="76">
        <v>1.4833118032959431</v>
      </c>
      <c r="U26" s="71">
        <v>6097</v>
      </c>
      <c r="V26" s="79"/>
    </row>
    <row r="27" spans="1:22" ht="25.5">
      <c r="A27" s="73" t="s">
        <v>80</v>
      </c>
      <c r="C27" s="113">
        <v>4.772862760823593</v>
      </c>
      <c r="D27" s="108">
        <v>0.3452900411526425</v>
      </c>
      <c r="E27" s="75">
        <v>28117</v>
      </c>
      <c r="G27" s="146">
        <v>4.276299562777546</v>
      </c>
      <c r="H27" s="141">
        <v>0.45143050040909816</v>
      </c>
      <c r="I27" s="143">
        <v>24174</v>
      </c>
      <c r="K27" s="113">
        <v>4.19644633537649</v>
      </c>
      <c r="L27" s="108">
        <v>0.31965513108698773</v>
      </c>
      <c r="M27" s="75">
        <v>25720</v>
      </c>
      <c r="O27" s="156">
        <v>3.748600148270767</v>
      </c>
      <c r="P27" s="141">
        <v>0.4363727834966651</v>
      </c>
      <c r="Q27" s="143">
        <v>14452</v>
      </c>
      <c r="S27" s="130">
        <v>4.5316745875341224</v>
      </c>
      <c r="T27" s="76">
        <v>0.9580431557639006</v>
      </c>
      <c r="U27" s="71">
        <v>6097</v>
      </c>
      <c r="V27" s="79"/>
    </row>
    <row r="28" spans="1:22" ht="25.5">
      <c r="A28" s="73" t="s">
        <v>81</v>
      </c>
      <c r="C28" s="113">
        <v>4.699596768972018</v>
      </c>
      <c r="D28" s="108">
        <v>0.34276137969853204</v>
      </c>
      <c r="E28" s="75">
        <v>28117</v>
      </c>
      <c r="G28" s="146">
        <v>4.417931745890784</v>
      </c>
      <c r="H28" s="141">
        <v>0.4585057763759981</v>
      </c>
      <c r="I28" s="143">
        <v>24174</v>
      </c>
      <c r="K28" s="113">
        <v>4.306339892294814</v>
      </c>
      <c r="L28" s="108">
        <v>0.3236277615222909</v>
      </c>
      <c r="M28" s="75">
        <v>25720</v>
      </c>
      <c r="O28" s="156">
        <v>4.0958245068183405</v>
      </c>
      <c r="P28" s="141">
        <v>0.4553118964118823</v>
      </c>
      <c r="Q28" s="143">
        <v>14452</v>
      </c>
      <c r="S28" s="130">
        <v>4.165850039410983</v>
      </c>
      <c r="T28" s="76">
        <v>0.920318232155902</v>
      </c>
      <c r="U28" s="71">
        <v>6097</v>
      </c>
      <c r="V28" s="79"/>
    </row>
    <row r="29" spans="1:22" ht="12.75">
      <c r="A29" s="73" t="s">
        <v>82</v>
      </c>
      <c r="C29" s="113">
        <v>7.266042160204893</v>
      </c>
      <c r="D29" s="108">
        <v>0.4204192271153233</v>
      </c>
      <c r="E29" s="75">
        <v>28117</v>
      </c>
      <c r="G29" s="146">
        <v>6.579083049115752</v>
      </c>
      <c r="H29" s="141">
        <v>0.553161372661434</v>
      </c>
      <c r="I29" s="143">
        <v>24174</v>
      </c>
      <c r="K29" s="113">
        <v>6.735024326505915</v>
      </c>
      <c r="L29" s="108">
        <v>0.3995571520066381</v>
      </c>
      <c r="M29" s="75">
        <v>25720</v>
      </c>
      <c r="O29" s="156">
        <v>5.927025100624232</v>
      </c>
      <c r="P29" s="141">
        <v>0.5424633378337167</v>
      </c>
      <c r="Q29" s="143">
        <v>14452</v>
      </c>
      <c r="S29" s="130">
        <v>6.28503883739158</v>
      </c>
      <c r="T29" s="76">
        <v>1.117852518757405</v>
      </c>
      <c r="U29" s="71">
        <v>6097</v>
      </c>
      <c r="V29" s="79"/>
    </row>
    <row r="30" spans="1:22" ht="25.5">
      <c r="A30" s="73" t="s">
        <v>83</v>
      </c>
      <c r="C30" s="113">
        <v>15.981310882608666</v>
      </c>
      <c r="D30" s="108">
        <v>0.5934831122715449</v>
      </c>
      <c r="E30" s="75">
        <v>28117</v>
      </c>
      <c r="G30" s="146">
        <v>14.853313515622883</v>
      </c>
      <c r="H30" s="141">
        <v>0.7934921752046158</v>
      </c>
      <c r="I30" s="143">
        <v>24174</v>
      </c>
      <c r="K30" s="113">
        <v>14.38879920195915</v>
      </c>
      <c r="L30" s="108">
        <v>0.5595354463986402</v>
      </c>
      <c r="M30" s="75">
        <v>25720</v>
      </c>
      <c r="O30" s="156">
        <v>13.350594636716247</v>
      </c>
      <c r="P30" s="141">
        <v>0.781362686289194</v>
      </c>
      <c r="Q30" s="143">
        <v>14452</v>
      </c>
      <c r="S30" s="130">
        <v>14.507530568894298</v>
      </c>
      <c r="T30" s="76">
        <v>1.6221340482849431</v>
      </c>
      <c r="U30" s="71">
        <v>6097</v>
      </c>
      <c r="V30" s="79"/>
    </row>
    <row r="31" spans="1:22" ht="25.5">
      <c r="A31" s="73" t="s">
        <v>84</v>
      </c>
      <c r="C31" s="114">
        <v>62.84091518711629</v>
      </c>
      <c r="D31" s="108">
        <v>0.7826506859216273</v>
      </c>
      <c r="E31" s="75">
        <v>28117</v>
      </c>
      <c r="G31" s="146">
        <v>63.22073458229086</v>
      </c>
      <c r="H31" s="141">
        <v>1.075916066546398</v>
      </c>
      <c r="I31" s="143">
        <v>24174</v>
      </c>
      <c r="K31" s="113">
        <v>64.2063448326954</v>
      </c>
      <c r="L31" s="108">
        <v>0.7642615877732055</v>
      </c>
      <c r="M31" s="75">
        <v>25720</v>
      </c>
      <c r="O31" s="156">
        <v>60.9964486815959</v>
      </c>
      <c r="P31" s="141">
        <v>1.1205311154482196</v>
      </c>
      <c r="Q31" s="143">
        <v>14452</v>
      </c>
      <c r="S31" s="131">
        <v>65.54281720492091</v>
      </c>
      <c r="T31" s="76">
        <v>2.18891298615436</v>
      </c>
      <c r="U31" s="71">
        <v>6097</v>
      </c>
      <c r="V31" s="79"/>
    </row>
    <row r="32" spans="1:22" ht="25.5">
      <c r="A32" s="73" t="s">
        <v>85</v>
      </c>
      <c r="C32" s="115">
        <v>44.93361354025572</v>
      </c>
      <c r="D32" s="108">
        <v>0.8056439998611999</v>
      </c>
      <c r="E32" s="75">
        <v>28117</v>
      </c>
      <c r="G32" s="146">
        <v>43.8280137380878</v>
      </c>
      <c r="H32" s="141">
        <v>1.1070898867957197</v>
      </c>
      <c r="I32" s="143">
        <v>24174</v>
      </c>
      <c r="K32" s="113">
        <v>43.98594035323959</v>
      </c>
      <c r="L32" s="108">
        <v>0.7913261163768546</v>
      </c>
      <c r="M32" s="75">
        <v>25720</v>
      </c>
      <c r="O32" s="156">
        <v>41.44795959856754</v>
      </c>
      <c r="P32" s="141">
        <v>1.1317282700886189</v>
      </c>
      <c r="Q32" s="143">
        <v>14452</v>
      </c>
      <c r="S32" s="130">
        <v>46.05180667968703</v>
      </c>
      <c r="T32" s="76">
        <v>2.2958200854931867</v>
      </c>
      <c r="U32" s="71">
        <v>6097</v>
      </c>
      <c r="V32" s="79"/>
    </row>
    <row r="33" spans="1:22" ht="12.75">
      <c r="A33" s="73" t="s">
        <v>86</v>
      </c>
      <c r="C33" s="115">
        <v>3.483550804626885</v>
      </c>
      <c r="D33" s="108">
        <v>0.2969791482168027</v>
      </c>
      <c r="E33" s="75">
        <v>28117</v>
      </c>
      <c r="G33" s="146">
        <v>3.0583772139752083</v>
      </c>
      <c r="H33" s="141">
        <v>0.38419151218855907</v>
      </c>
      <c r="I33" s="143">
        <v>24174</v>
      </c>
      <c r="K33" s="113">
        <v>3.159090211337412</v>
      </c>
      <c r="L33" s="108">
        <v>0.27884346977364105</v>
      </c>
      <c r="M33" s="75">
        <v>25720</v>
      </c>
      <c r="O33" s="156">
        <v>2.8002997359683763</v>
      </c>
      <c r="P33" s="141">
        <v>0.3790131621876114</v>
      </c>
      <c r="Q33" s="143">
        <v>14452</v>
      </c>
      <c r="S33" s="130">
        <v>3.0091690827324773</v>
      </c>
      <c r="T33" s="76">
        <v>0.78689121646579</v>
      </c>
      <c r="U33" s="71">
        <v>6097</v>
      </c>
      <c r="V33" s="79"/>
    </row>
    <row r="34" spans="1:22" ht="12.75">
      <c r="A34" s="73" t="s">
        <v>87</v>
      </c>
      <c r="C34" s="115">
        <v>4.308020228770892</v>
      </c>
      <c r="D34" s="108">
        <v>0.32884470383166886</v>
      </c>
      <c r="E34" s="75">
        <v>28117</v>
      </c>
      <c r="G34" s="146">
        <v>3.8146292294510524</v>
      </c>
      <c r="H34" s="141">
        <v>0.4273933655621147</v>
      </c>
      <c r="I34" s="143">
        <v>24174</v>
      </c>
      <c r="K34" s="113">
        <v>3.563880394599598</v>
      </c>
      <c r="L34" s="108">
        <v>0.29555033611261683</v>
      </c>
      <c r="M34" s="75">
        <v>25720</v>
      </c>
      <c r="O34" s="156">
        <v>3.102123358785753</v>
      </c>
      <c r="P34" s="141">
        <v>0.39829626306753374</v>
      </c>
      <c r="Q34" s="143">
        <v>14452</v>
      </c>
      <c r="S34" s="130">
        <v>3.616251529952914</v>
      </c>
      <c r="T34" s="76">
        <v>0.8599184826174817</v>
      </c>
      <c r="U34" s="71">
        <v>6097</v>
      </c>
      <c r="V34" s="79"/>
    </row>
    <row r="35" spans="1:22" ht="12.75">
      <c r="A35" s="73" t="s">
        <v>89</v>
      </c>
      <c r="D35" s="108"/>
      <c r="G35" s="141"/>
      <c r="H35" s="142"/>
      <c r="I35" s="143"/>
      <c r="O35" s="156">
        <v>2.670409908523564</v>
      </c>
      <c r="P35" s="141">
        <v>0.3703658900300224</v>
      </c>
      <c r="Q35" s="143">
        <v>14452</v>
      </c>
      <c r="S35" s="130">
        <v>1.573983043820146</v>
      </c>
      <c r="T35" s="76">
        <v>0.5732988124846684</v>
      </c>
      <c r="U35" s="71">
        <v>6097</v>
      </c>
      <c r="V35" s="79"/>
    </row>
    <row r="36" spans="1:22" ht="12.75">
      <c r="A36" s="73"/>
      <c r="G36" s="141"/>
      <c r="H36" s="142"/>
      <c r="I36" s="143"/>
      <c r="O36" s="141"/>
      <c r="P36" s="142"/>
      <c r="Q36" s="143"/>
      <c r="S36" s="130"/>
      <c r="T36" s="76"/>
      <c r="V36" s="79"/>
    </row>
    <row r="37" spans="1:22" ht="12.75">
      <c r="A37" s="100" t="s">
        <v>116</v>
      </c>
      <c r="B37" s="90"/>
      <c r="G37" s="141"/>
      <c r="H37" s="142"/>
      <c r="I37" s="143"/>
      <c r="O37" s="141"/>
      <c r="P37" s="142"/>
      <c r="Q37" s="143"/>
      <c r="S37" s="130"/>
      <c r="T37" s="76"/>
      <c r="V37" s="79"/>
    </row>
    <row r="38" spans="1:22" ht="25.5">
      <c r="A38" s="73" t="s">
        <v>90</v>
      </c>
      <c r="B38" s="91" t="s">
        <v>0</v>
      </c>
      <c r="C38" s="116">
        <v>48.67396079750115</v>
      </c>
      <c r="D38" s="108">
        <v>2.5237231308534334</v>
      </c>
      <c r="E38" s="75">
        <v>2893</v>
      </c>
      <c r="G38" s="147">
        <v>54.72916274850824</v>
      </c>
      <c r="H38" s="141">
        <v>3.5873768886716455</v>
      </c>
      <c r="I38" s="143">
        <v>2317</v>
      </c>
      <c r="K38" s="115">
        <v>51.43334624854768</v>
      </c>
      <c r="L38" s="108">
        <v>2.545521248305249</v>
      </c>
      <c r="M38" s="75">
        <v>2520</v>
      </c>
      <c r="O38" s="156">
        <v>57.28674478369502</v>
      </c>
      <c r="P38" s="141">
        <v>3.7389643219362654</v>
      </c>
      <c r="Q38" s="143">
        <v>1335</v>
      </c>
      <c r="S38" s="131">
        <v>58.2127949993454</v>
      </c>
      <c r="T38" s="76">
        <v>7.217662625749377</v>
      </c>
      <c r="U38" s="72">
        <v>604</v>
      </c>
      <c r="V38" s="79"/>
    </row>
    <row r="39" spans="1:22" ht="25.5">
      <c r="A39" s="73"/>
      <c r="B39" s="91" t="s">
        <v>1</v>
      </c>
      <c r="C39" s="117">
        <v>24.82842832455297</v>
      </c>
      <c r="D39" s="108">
        <v>2.1813528332363887</v>
      </c>
      <c r="E39" s="75">
        <v>2893</v>
      </c>
      <c r="G39" s="147">
        <v>21.19623086183062</v>
      </c>
      <c r="H39" s="141">
        <v>2.9455144391939</v>
      </c>
      <c r="I39" s="143">
        <v>2317</v>
      </c>
      <c r="K39" s="115">
        <v>21.873056163490443</v>
      </c>
      <c r="L39" s="108">
        <v>2.1054280161328194</v>
      </c>
      <c r="M39" s="75">
        <v>2520</v>
      </c>
      <c r="O39" s="156">
        <v>21.777187728328457</v>
      </c>
      <c r="P39" s="141">
        <v>3.11968341083125</v>
      </c>
      <c r="Q39" s="143">
        <v>1335</v>
      </c>
      <c r="S39" s="130">
        <v>22.56805301414515</v>
      </c>
      <c r="T39" s="76">
        <v>6.117483782714924</v>
      </c>
      <c r="U39" s="72">
        <v>604</v>
      </c>
      <c r="V39" s="79"/>
    </row>
    <row r="40" spans="1:22" ht="25.5">
      <c r="A40" s="73"/>
      <c r="B40" s="91" t="s">
        <v>117</v>
      </c>
      <c r="C40" s="117">
        <v>15.875740502081253</v>
      </c>
      <c r="D40" s="108">
        <v>1.8452368179691732</v>
      </c>
      <c r="E40" s="75">
        <v>2893</v>
      </c>
      <c r="G40" s="147">
        <v>15.338926232171488</v>
      </c>
      <c r="H40" s="141">
        <v>2.5971540234832533</v>
      </c>
      <c r="I40" s="143">
        <v>2317</v>
      </c>
      <c r="K40" s="115">
        <v>18.188371423622186</v>
      </c>
      <c r="L40" s="108">
        <v>1.9646702629857042</v>
      </c>
      <c r="M40" s="75">
        <v>2520</v>
      </c>
      <c r="O40" s="156">
        <v>12.991589844769228</v>
      </c>
      <c r="P40" s="141">
        <v>2.5412926497951</v>
      </c>
      <c r="Q40" s="143">
        <v>1335</v>
      </c>
      <c r="S40" s="130">
        <v>14.020389198204631</v>
      </c>
      <c r="T40" s="76">
        <v>5.0809329348324495</v>
      </c>
      <c r="U40" s="72">
        <v>604</v>
      </c>
      <c r="V40" s="79"/>
    </row>
    <row r="41" spans="1:22" ht="12.75">
      <c r="A41" s="73"/>
      <c r="B41" s="91" t="s">
        <v>2</v>
      </c>
      <c r="C41" s="118"/>
      <c r="D41" s="108"/>
      <c r="G41" s="141"/>
      <c r="H41" s="141"/>
      <c r="I41" s="143"/>
      <c r="K41" s="115"/>
      <c r="L41" s="108"/>
      <c r="O41" s="156">
        <v>5.538579646592068</v>
      </c>
      <c r="P41" s="141">
        <v>1.728897919421665</v>
      </c>
      <c r="Q41" s="143">
        <v>1335</v>
      </c>
      <c r="S41" s="130">
        <v>4.712896647347193</v>
      </c>
      <c r="T41" s="76">
        <v>3.101178116659715</v>
      </c>
      <c r="U41" s="72">
        <v>604</v>
      </c>
      <c r="V41" s="79"/>
    </row>
    <row r="42" spans="1:22" ht="12.75">
      <c r="A42" s="73"/>
      <c r="B42" s="91" t="s">
        <v>3</v>
      </c>
      <c r="C42" s="118"/>
      <c r="D42" s="108"/>
      <c r="G42" s="141"/>
      <c r="H42" s="141"/>
      <c r="I42" s="143"/>
      <c r="L42" s="108"/>
      <c r="O42" s="156">
        <v>2.2917693288656302</v>
      </c>
      <c r="P42" s="141">
        <v>1.1310816043714818</v>
      </c>
      <c r="Q42" s="143">
        <v>1335</v>
      </c>
      <c r="S42" s="130">
        <v>0.4858661409576256</v>
      </c>
      <c r="T42" s="76">
        <v>1.0175749130663905</v>
      </c>
      <c r="U42" s="72">
        <v>604</v>
      </c>
      <c r="V42" s="79"/>
    </row>
    <row r="43" spans="1:22" ht="12.75">
      <c r="A43" s="73"/>
      <c r="B43" s="91"/>
      <c r="C43" s="118"/>
      <c r="D43" s="108"/>
      <c r="G43" s="141"/>
      <c r="H43" s="141"/>
      <c r="I43" s="143"/>
      <c r="L43" s="108"/>
      <c r="O43" s="141"/>
      <c r="P43" s="141"/>
      <c r="Q43" s="143"/>
      <c r="S43" s="130"/>
      <c r="T43" s="76"/>
      <c r="V43" s="79"/>
    </row>
    <row r="44" spans="1:22" ht="12.75">
      <c r="A44" s="73" t="s">
        <v>71</v>
      </c>
      <c r="B44" s="91" t="s">
        <v>0</v>
      </c>
      <c r="C44" s="117">
        <v>24.023211754431895</v>
      </c>
      <c r="D44" s="108">
        <v>5.092968927575049</v>
      </c>
      <c r="E44" s="75">
        <v>519</v>
      </c>
      <c r="G44" s="147">
        <v>24.875237552540984</v>
      </c>
      <c r="H44" s="141">
        <v>7.479688389170379</v>
      </c>
      <c r="I44" s="143">
        <v>402</v>
      </c>
      <c r="K44" s="115">
        <v>28.930314197649533</v>
      </c>
      <c r="L44" s="108">
        <v>5.53314471211397</v>
      </c>
      <c r="M44" s="75">
        <v>439</v>
      </c>
      <c r="O44" s="156">
        <v>28.130121271362047</v>
      </c>
      <c r="P44" s="141">
        <v>8.938489819053498</v>
      </c>
      <c r="Q44" s="143">
        <v>193</v>
      </c>
      <c r="S44" s="130">
        <v>34.16393118469425</v>
      </c>
      <c r="T44" s="76">
        <v>18.83619153405749</v>
      </c>
      <c r="U44" s="72">
        <v>82</v>
      </c>
      <c r="V44" s="79"/>
    </row>
    <row r="45" spans="1:22" ht="25.5">
      <c r="A45" s="73"/>
      <c r="B45" s="91" t="s">
        <v>1</v>
      </c>
      <c r="C45" s="117">
        <v>16.741293954358238</v>
      </c>
      <c r="D45" s="108">
        <v>4.450659463078155</v>
      </c>
      <c r="E45" s="75">
        <v>519</v>
      </c>
      <c r="G45" s="147">
        <v>19.37445599185185</v>
      </c>
      <c r="H45" s="141">
        <v>6.838477436535571</v>
      </c>
      <c r="I45" s="143">
        <v>402</v>
      </c>
      <c r="K45" s="115">
        <v>16.861619102286724</v>
      </c>
      <c r="L45" s="108">
        <v>4.568816066406256</v>
      </c>
      <c r="M45" s="75">
        <v>439</v>
      </c>
      <c r="O45" s="156">
        <v>15.552861157014046</v>
      </c>
      <c r="P45" s="141">
        <v>7.204477825236394</v>
      </c>
      <c r="Q45" s="143">
        <v>193</v>
      </c>
      <c r="S45" s="130">
        <v>21.645242938035334</v>
      </c>
      <c r="T45" s="76">
        <v>16.356529071939583</v>
      </c>
      <c r="U45" s="72">
        <v>82</v>
      </c>
      <c r="V45" s="79"/>
    </row>
    <row r="46" spans="1:22" ht="25.5">
      <c r="A46" s="73"/>
      <c r="B46" s="91" t="s">
        <v>117</v>
      </c>
      <c r="C46" s="117">
        <v>16.76020763390373</v>
      </c>
      <c r="D46" s="108">
        <v>4.452667009605915</v>
      </c>
      <c r="E46" s="75">
        <v>519</v>
      </c>
      <c r="G46" s="147">
        <v>17.14687633402905</v>
      </c>
      <c r="H46" s="141">
        <v>6.521616877636288</v>
      </c>
      <c r="I46" s="143">
        <v>402</v>
      </c>
      <c r="K46" s="115">
        <v>20.376564269959935</v>
      </c>
      <c r="L46" s="108">
        <v>4.915177340507794</v>
      </c>
      <c r="M46" s="75">
        <v>439</v>
      </c>
      <c r="O46" s="156">
        <v>25.463726044885405</v>
      </c>
      <c r="P46" s="141">
        <v>8.660634437100107</v>
      </c>
      <c r="Q46" s="143">
        <v>193</v>
      </c>
      <c r="S46" s="130">
        <v>11.863783909396057</v>
      </c>
      <c r="T46" s="76">
        <v>12.842987145960766</v>
      </c>
      <c r="U46" s="72">
        <v>82</v>
      </c>
      <c r="V46" s="79"/>
    </row>
    <row r="47" spans="1:22" ht="12.75">
      <c r="A47" s="73"/>
      <c r="B47" s="91" t="s">
        <v>2</v>
      </c>
      <c r="C47" s="118"/>
      <c r="D47" s="108"/>
      <c r="G47" s="141"/>
      <c r="H47" s="141"/>
      <c r="I47" s="143"/>
      <c r="O47" s="156">
        <v>8.062680705042279</v>
      </c>
      <c r="P47" s="141">
        <v>5.412408164516965</v>
      </c>
      <c r="Q47" s="143">
        <v>193</v>
      </c>
      <c r="S47" s="130">
        <v>9.988472399481264</v>
      </c>
      <c r="T47" s="76">
        <v>11.909014841222785</v>
      </c>
      <c r="U47" s="72">
        <v>82</v>
      </c>
      <c r="V47" s="79"/>
    </row>
    <row r="48" spans="1:22" ht="12.75">
      <c r="A48" s="73"/>
      <c r="B48" s="91" t="s">
        <v>3</v>
      </c>
      <c r="C48" s="118"/>
      <c r="D48" s="108"/>
      <c r="G48" s="141"/>
      <c r="H48" s="141"/>
      <c r="I48" s="143"/>
      <c r="O48" s="156">
        <v>22.79061082169623</v>
      </c>
      <c r="P48" s="141">
        <v>8.339076010442799</v>
      </c>
      <c r="Q48" s="143">
        <v>193</v>
      </c>
      <c r="S48" s="130">
        <v>22.338569568393094</v>
      </c>
      <c r="T48" s="76">
        <v>16.54274617437931</v>
      </c>
      <c r="U48" s="72">
        <v>82</v>
      </c>
      <c r="V48" s="79"/>
    </row>
    <row r="49" spans="1:22" ht="12.75">
      <c r="A49" s="73"/>
      <c r="B49" s="91"/>
      <c r="C49" s="118"/>
      <c r="D49" s="108"/>
      <c r="G49" s="141"/>
      <c r="H49" s="141"/>
      <c r="I49" s="143"/>
      <c r="O49" s="141"/>
      <c r="P49" s="141"/>
      <c r="Q49" s="143"/>
      <c r="S49" s="130"/>
      <c r="T49" s="76"/>
      <c r="V49" s="79"/>
    </row>
    <row r="50" spans="1:22" ht="25.5">
      <c r="A50" s="73" t="s">
        <v>72</v>
      </c>
      <c r="B50" s="91" t="s">
        <v>0</v>
      </c>
      <c r="C50" s="118"/>
      <c r="D50" s="108"/>
      <c r="G50" s="141"/>
      <c r="H50" s="141"/>
      <c r="I50" s="143"/>
      <c r="O50" s="156">
        <v>2.6067378006262096</v>
      </c>
      <c r="P50" s="141">
        <v>3.1351878273260123</v>
      </c>
      <c r="Q50" s="143">
        <v>197</v>
      </c>
      <c r="S50" s="130" t="s">
        <v>36</v>
      </c>
      <c r="T50" s="76" t="s">
        <v>36</v>
      </c>
      <c r="U50" s="72">
        <v>103</v>
      </c>
      <c r="V50" s="79"/>
    </row>
    <row r="51" spans="1:22" ht="25.5">
      <c r="A51" s="73"/>
      <c r="B51" s="91" t="s">
        <v>1</v>
      </c>
      <c r="C51" s="118"/>
      <c r="D51" s="108"/>
      <c r="G51" s="141"/>
      <c r="H51" s="141"/>
      <c r="I51" s="143"/>
      <c r="O51" s="156">
        <v>7.6555905679914105</v>
      </c>
      <c r="P51" s="141">
        <v>5.231727153373791</v>
      </c>
      <c r="Q51" s="143">
        <v>197</v>
      </c>
      <c r="S51" s="130" t="s">
        <v>36</v>
      </c>
      <c r="T51" s="76" t="s">
        <v>36</v>
      </c>
      <c r="U51" s="72">
        <v>103</v>
      </c>
      <c r="V51" s="79"/>
    </row>
    <row r="52" spans="1:22" ht="25.5">
      <c r="A52" s="73"/>
      <c r="B52" s="91" t="s">
        <v>117</v>
      </c>
      <c r="C52" s="118"/>
      <c r="D52" s="108"/>
      <c r="G52" s="141"/>
      <c r="H52" s="141"/>
      <c r="I52" s="143"/>
      <c r="O52" s="156">
        <v>8.240501106526281</v>
      </c>
      <c r="P52" s="141">
        <v>5.410691350775199</v>
      </c>
      <c r="Q52" s="143">
        <v>197</v>
      </c>
      <c r="S52" s="130">
        <v>8.307401247790912</v>
      </c>
      <c r="T52" s="76">
        <v>9.780595135500041</v>
      </c>
      <c r="U52" s="72">
        <v>103</v>
      </c>
      <c r="V52" s="79"/>
    </row>
    <row r="53" spans="1:22" ht="12.75">
      <c r="A53" s="79" t="s">
        <v>142</v>
      </c>
      <c r="B53" s="92" t="s">
        <v>2</v>
      </c>
      <c r="C53" s="119"/>
      <c r="D53" s="76"/>
      <c r="G53" s="141"/>
      <c r="H53" s="141"/>
      <c r="I53" s="143"/>
      <c r="O53" s="156">
        <v>18.258984576647556</v>
      </c>
      <c r="P53" s="141">
        <v>7.601665550483723</v>
      </c>
      <c r="Q53" s="143">
        <v>197</v>
      </c>
      <c r="S53" s="130">
        <v>19.91901317056074</v>
      </c>
      <c r="T53" s="76">
        <v>14.15351028310766</v>
      </c>
      <c r="U53" s="72">
        <v>103</v>
      </c>
      <c r="V53" s="79"/>
    </row>
    <row r="54" spans="1:22" ht="12.75">
      <c r="A54" s="73"/>
      <c r="B54" s="91" t="s">
        <v>3</v>
      </c>
      <c r="C54" s="118"/>
      <c r="D54" s="108"/>
      <c r="G54" s="141"/>
      <c r="H54" s="141"/>
      <c r="I54" s="143"/>
      <c r="O54" s="156">
        <v>63.238185948208546</v>
      </c>
      <c r="P54" s="141">
        <v>9.48721191783023</v>
      </c>
      <c r="Q54" s="143">
        <v>197</v>
      </c>
      <c r="S54" s="130">
        <v>67.03420004666695</v>
      </c>
      <c r="T54" s="76">
        <v>16.658871270063155</v>
      </c>
      <c r="U54" s="72">
        <v>103</v>
      </c>
      <c r="V54" s="79"/>
    </row>
    <row r="55" spans="1:22" ht="12.75">
      <c r="A55" s="73"/>
      <c r="B55" s="91"/>
      <c r="C55" s="118"/>
      <c r="D55" s="108"/>
      <c r="G55" s="141"/>
      <c r="H55" s="141"/>
      <c r="I55" s="143"/>
      <c r="O55" s="141"/>
      <c r="P55" s="141"/>
      <c r="Q55" s="143"/>
      <c r="S55" s="130"/>
      <c r="T55" s="76"/>
      <c r="V55" s="79"/>
    </row>
    <row r="56" spans="1:22" ht="12.75">
      <c r="A56" s="73" t="s">
        <v>75</v>
      </c>
      <c r="B56" s="91" t="s">
        <v>0</v>
      </c>
      <c r="C56" s="117">
        <v>30.545240513141966</v>
      </c>
      <c r="D56" s="108">
        <v>2.1241341509449665</v>
      </c>
      <c r="E56" s="75">
        <v>3468</v>
      </c>
      <c r="G56" s="147">
        <v>30.73126298447833</v>
      </c>
      <c r="H56" s="141">
        <v>3.026453205730025</v>
      </c>
      <c r="I56" s="143">
        <v>2797</v>
      </c>
      <c r="K56" s="115">
        <v>29.26618019896469</v>
      </c>
      <c r="L56" s="108">
        <v>2.111904642031348</v>
      </c>
      <c r="M56" s="75">
        <v>3034</v>
      </c>
      <c r="O56" s="156">
        <v>34.323941469097065</v>
      </c>
      <c r="P56" s="141">
        <v>3.3901574309833435</v>
      </c>
      <c r="Q56" s="143">
        <v>1496</v>
      </c>
      <c r="S56" s="130">
        <v>31.869145558052736</v>
      </c>
      <c r="T56" s="76">
        <v>6.469638688376499</v>
      </c>
      <c r="U56" s="72">
        <v>671</v>
      </c>
      <c r="V56" s="79"/>
    </row>
    <row r="57" spans="1:22" ht="25.5">
      <c r="A57" s="73"/>
      <c r="B57" s="91" t="s">
        <v>1</v>
      </c>
      <c r="C57" s="117">
        <v>25.436375580096225</v>
      </c>
      <c r="D57" s="108">
        <v>2.0084003137367077</v>
      </c>
      <c r="E57" s="75">
        <v>3468</v>
      </c>
      <c r="G57" s="147">
        <v>25.627295060427915</v>
      </c>
      <c r="H57" s="141">
        <v>2.863738098698377</v>
      </c>
      <c r="I57" s="143">
        <v>2797</v>
      </c>
      <c r="K57" s="115">
        <v>25.268322023004867</v>
      </c>
      <c r="L57" s="108">
        <v>2.017057580622417</v>
      </c>
      <c r="M57" s="75">
        <v>3034</v>
      </c>
      <c r="O57" s="156">
        <v>28.32400617163895</v>
      </c>
      <c r="P57" s="141">
        <v>3.217228825329933</v>
      </c>
      <c r="Q57" s="143">
        <v>1496</v>
      </c>
      <c r="S57" s="130">
        <v>28.461362023637232</v>
      </c>
      <c r="T57" s="76">
        <v>6.264999965637042</v>
      </c>
      <c r="U57" s="72">
        <v>671</v>
      </c>
      <c r="V57" s="79"/>
    </row>
    <row r="58" spans="1:22" ht="25.5">
      <c r="A58" s="73"/>
      <c r="B58" s="91" t="s">
        <v>117</v>
      </c>
      <c r="C58" s="117">
        <v>25.063738535438905</v>
      </c>
      <c r="D58" s="108">
        <v>1.998610192603163</v>
      </c>
      <c r="E58" s="75">
        <v>3468</v>
      </c>
      <c r="G58" s="147">
        <v>25.704140329835234</v>
      </c>
      <c r="H58" s="141">
        <v>2.866546374392204</v>
      </c>
      <c r="I58" s="143">
        <v>2797</v>
      </c>
      <c r="K58" s="115">
        <v>25.44902891293794</v>
      </c>
      <c r="L58" s="108">
        <v>2.0218083590219766</v>
      </c>
      <c r="M58" s="75">
        <v>3034</v>
      </c>
      <c r="O58" s="156">
        <v>22.39535025153351</v>
      </c>
      <c r="P58" s="141">
        <v>2.9767375807327543</v>
      </c>
      <c r="Q58" s="143">
        <v>1496</v>
      </c>
      <c r="S58" s="130">
        <v>21.83414953704588</v>
      </c>
      <c r="T58" s="76">
        <v>5.735873548693455</v>
      </c>
      <c r="U58" s="72">
        <v>671</v>
      </c>
      <c r="V58" s="79"/>
    </row>
    <row r="59" spans="1:22" ht="12.75">
      <c r="A59" s="73"/>
      <c r="B59" s="91" t="s">
        <v>2</v>
      </c>
      <c r="C59" s="118"/>
      <c r="D59" s="108"/>
      <c r="G59" s="141"/>
      <c r="H59" s="141"/>
      <c r="I59" s="143"/>
      <c r="L59" s="108"/>
      <c r="O59" s="156">
        <v>10.722805791158418</v>
      </c>
      <c r="P59" s="141">
        <v>2.209236632413022</v>
      </c>
      <c r="Q59" s="143">
        <v>1496</v>
      </c>
      <c r="S59" s="130">
        <v>12.371227820543876</v>
      </c>
      <c r="T59" s="76">
        <v>4.571436222147646</v>
      </c>
      <c r="U59" s="72">
        <v>671</v>
      </c>
      <c r="V59" s="79"/>
    </row>
    <row r="60" spans="1:22" ht="12.75">
      <c r="A60" s="73"/>
      <c r="B60" s="91" t="s">
        <v>3</v>
      </c>
      <c r="C60" s="118"/>
      <c r="D60" s="108"/>
      <c r="G60" s="141"/>
      <c r="H60" s="141"/>
      <c r="I60" s="143"/>
      <c r="L60" s="108"/>
      <c r="O60" s="156">
        <v>4.049369714680495</v>
      </c>
      <c r="P60" s="141">
        <v>1.4074577944064077</v>
      </c>
      <c r="Q60" s="143">
        <v>1496</v>
      </c>
      <c r="S60" s="130">
        <v>5.434028458914407</v>
      </c>
      <c r="T60" s="76">
        <v>3.1473953450207297</v>
      </c>
      <c r="U60" s="72">
        <v>671</v>
      </c>
      <c r="V60" s="79"/>
    </row>
    <row r="61" spans="1:22" ht="12.75">
      <c r="A61" s="73"/>
      <c r="B61" s="91"/>
      <c r="C61" s="118"/>
      <c r="D61" s="108"/>
      <c r="G61" s="141"/>
      <c r="H61" s="141"/>
      <c r="I61" s="143"/>
      <c r="L61" s="108"/>
      <c r="O61" s="141"/>
      <c r="P61" s="141"/>
      <c r="Q61" s="143"/>
      <c r="S61" s="130"/>
      <c r="T61" s="76"/>
      <c r="V61" s="79"/>
    </row>
    <row r="62" spans="1:22" ht="25.5">
      <c r="A62" s="73" t="s">
        <v>84</v>
      </c>
      <c r="B62" s="91" t="s">
        <v>0</v>
      </c>
      <c r="C62" s="116">
        <v>76.24688584627124</v>
      </c>
      <c r="D62" s="108">
        <v>0.876184194002704</v>
      </c>
      <c r="E62" s="75">
        <v>17400</v>
      </c>
      <c r="G62" s="147">
        <v>77.90088776493891</v>
      </c>
      <c r="H62" s="141">
        <v>1.167541878341389</v>
      </c>
      <c r="I62" s="143">
        <v>15199</v>
      </c>
      <c r="K62" s="115">
        <v>76.4368281735055</v>
      </c>
      <c r="L62" s="108">
        <v>0.8396948534476394</v>
      </c>
      <c r="M62" s="75">
        <v>16698</v>
      </c>
      <c r="O62" s="156">
        <v>80.56719955430499</v>
      </c>
      <c r="P62" s="141">
        <v>1.1583381825819146</v>
      </c>
      <c r="Q62" s="143">
        <v>8900</v>
      </c>
      <c r="S62" s="131">
        <v>80.0454363248298</v>
      </c>
      <c r="T62" s="76">
        <v>2.258077520954167</v>
      </c>
      <c r="U62" s="72">
        <v>4052</v>
      </c>
      <c r="V62" s="79"/>
    </row>
    <row r="63" spans="1:22" ht="25.5">
      <c r="A63" s="73"/>
      <c r="B63" s="91" t="s">
        <v>1</v>
      </c>
      <c r="C63" s="117">
        <v>12.007391400476118</v>
      </c>
      <c r="D63" s="108">
        <v>0.6692240060484353</v>
      </c>
      <c r="E63" s="75">
        <v>17400</v>
      </c>
      <c r="G63" s="147">
        <v>10.976534895159775</v>
      </c>
      <c r="H63" s="141">
        <v>0.8796273582094578</v>
      </c>
      <c r="I63" s="143">
        <v>15199</v>
      </c>
      <c r="K63" s="115">
        <v>11.783732616765038</v>
      </c>
      <c r="L63" s="108">
        <v>0.6379241833288267</v>
      </c>
      <c r="M63" s="75">
        <v>16698</v>
      </c>
      <c r="O63" s="156">
        <v>9.923952429306993</v>
      </c>
      <c r="P63" s="141">
        <v>0.8752568945412484</v>
      </c>
      <c r="Q63" s="143">
        <v>8900</v>
      </c>
      <c r="S63" s="130">
        <v>10.865582571836137</v>
      </c>
      <c r="T63" s="76">
        <v>1.758323031182683</v>
      </c>
      <c r="U63" s="72">
        <v>4052</v>
      </c>
      <c r="V63" s="79"/>
    </row>
    <row r="64" spans="1:22" ht="25.5">
      <c r="A64" s="73"/>
      <c r="B64" s="91" t="s">
        <v>117</v>
      </c>
      <c r="C64" s="117">
        <v>7.5739439794138335</v>
      </c>
      <c r="D64" s="108">
        <v>0.5447313073086146</v>
      </c>
      <c r="E64" s="75">
        <v>17400</v>
      </c>
      <c r="G64" s="147">
        <v>7.156221032080377</v>
      </c>
      <c r="H64" s="141">
        <v>0.7253241327193876</v>
      </c>
      <c r="I64" s="143">
        <v>15199</v>
      </c>
      <c r="K64" s="115">
        <v>7.52988832316663</v>
      </c>
      <c r="L64" s="108">
        <v>0.5220934518625473</v>
      </c>
      <c r="M64" s="75">
        <v>16698</v>
      </c>
      <c r="O64" s="156">
        <v>6.146959584907986</v>
      </c>
      <c r="P64" s="141">
        <v>0.7031417650155452</v>
      </c>
      <c r="Q64" s="143">
        <v>8900</v>
      </c>
      <c r="S64" s="130">
        <v>5.550854778105127</v>
      </c>
      <c r="T64" s="76">
        <v>1.2936845450724959</v>
      </c>
      <c r="U64" s="72">
        <v>4052</v>
      </c>
      <c r="V64" s="79"/>
    </row>
    <row r="65" spans="1:22" ht="12.75">
      <c r="A65" s="73"/>
      <c r="B65" s="91" t="s">
        <v>2</v>
      </c>
      <c r="D65" s="108"/>
      <c r="G65" s="141"/>
      <c r="H65" s="141"/>
      <c r="I65" s="143"/>
      <c r="O65" s="156">
        <v>2.269531292758172</v>
      </c>
      <c r="P65" s="141">
        <v>0.4359850737920391</v>
      </c>
      <c r="Q65" s="143">
        <v>8900</v>
      </c>
      <c r="S65" s="130">
        <v>2.5045324188958222</v>
      </c>
      <c r="T65" s="76">
        <v>0.8828867177689115</v>
      </c>
      <c r="U65" s="72">
        <v>4052</v>
      </c>
      <c r="V65" s="79"/>
    </row>
    <row r="66" spans="1:22" ht="12.75">
      <c r="A66" s="73"/>
      <c r="B66" s="91" t="s">
        <v>3</v>
      </c>
      <c r="G66" s="141"/>
      <c r="H66" s="141"/>
      <c r="I66" s="143"/>
      <c r="O66" s="156">
        <v>1.051041113400056</v>
      </c>
      <c r="P66" s="141">
        <v>0.2985410181209963</v>
      </c>
      <c r="Q66" s="143">
        <v>8900</v>
      </c>
      <c r="S66" s="130">
        <v>0.896668005278688</v>
      </c>
      <c r="T66" s="76">
        <v>0.5326101103534122</v>
      </c>
      <c r="U66" s="72">
        <v>4052</v>
      </c>
      <c r="V66" s="79"/>
    </row>
    <row r="67" spans="1:22" ht="12.75">
      <c r="A67" s="73"/>
      <c r="G67" s="141"/>
      <c r="H67" s="142"/>
      <c r="I67" s="143"/>
      <c r="O67" s="141"/>
      <c r="P67" s="142"/>
      <c r="Q67" s="143"/>
      <c r="S67" s="130"/>
      <c r="T67" s="76"/>
      <c r="U67" s="71"/>
      <c r="V67" s="79"/>
    </row>
    <row r="68" spans="1:22" ht="12.75">
      <c r="A68" s="73"/>
      <c r="G68" s="141"/>
      <c r="H68" s="142"/>
      <c r="I68" s="143"/>
      <c r="O68" s="141"/>
      <c r="P68" s="142"/>
      <c r="Q68" s="143"/>
      <c r="S68" s="130"/>
      <c r="T68" s="76"/>
      <c r="U68" s="71"/>
      <c r="V68" s="79"/>
    </row>
    <row r="69" spans="1:22" ht="12.75">
      <c r="A69" s="100" t="s">
        <v>92</v>
      </c>
      <c r="B69" s="90"/>
      <c r="D69" s="108"/>
      <c r="G69" s="141"/>
      <c r="H69" s="142"/>
      <c r="I69" s="143"/>
      <c r="O69" s="141"/>
      <c r="P69" s="142"/>
      <c r="Q69" s="143"/>
      <c r="S69" s="130"/>
      <c r="T69" s="76"/>
      <c r="U69" s="71"/>
      <c r="V69" s="79"/>
    </row>
    <row r="70" spans="1:22" ht="12.75">
      <c r="A70" s="73" t="s">
        <v>94</v>
      </c>
      <c r="C70" s="115">
        <v>52.28065893273466</v>
      </c>
      <c r="D70" s="108">
        <v>0.8089691503350487</v>
      </c>
      <c r="E70" s="75">
        <v>28117</v>
      </c>
      <c r="G70" s="147">
        <v>51.894631856293294</v>
      </c>
      <c r="H70" s="141">
        <v>1.1148208627091982</v>
      </c>
      <c r="I70" s="143">
        <v>24174</v>
      </c>
      <c r="K70" s="115">
        <v>51.719386225390124</v>
      </c>
      <c r="L70" s="108">
        <v>0.7966418294476192</v>
      </c>
      <c r="M70" s="75">
        <v>25720</v>
      </c>
      <c r="O70" s="156">
        <v>50.20545836105247</v>
      </c>
      <c r="P70" s="141">
        <v>1.46370946260879</v>
      </c>
      <c r="Q70" s="143">
        <v>14452</v>
      </c>
      <c r="S70" s="130">
        <v>54.71267616393263</v>
      </c>
      <c r="T70" s="76">
        <v>2.292758804754982</v>
      </c>
      <c r="U70" s="71">
        <v>6097</v>
      </c>
      <c r="V70" s="79"/>
    </row>
    <row r="71" spans="1:22" ht="25.5">
      <c r="A71" s="73" t="s">
        <v>95</v>
      </c>
      <c r="C71" s="120">
        <v>21.75921477672058</v>
      </c>
      <c r="D71" s="108">
        <v>0.668270706886565</v>
      </c>
      <c r="E71" s="75">
        <v>28117</v>
      </c>
      <c r="G71" s="147">
        <v>21.37719529529301</v>
      </c>
      <c r="H71" s="141">
        <v>0.9147380129951586</v>
      </c>
      <c r="I71" s="143">
        <v>24174</v>
      </c>
      <c r="K71" s="115">
        <v>21.48088933793377</v>
      </c>
      <c r="L71" s="108">
        <v>0.6547324239033561</v>
      </c>
      <c r="M71" s="75">
        <v>25720</v>
      </c>
      <c r="O71" s="156">
        <v>18.187099594223024</v>
      </c>
      <c r="P71" s="141">
        <v>0.8861600900885591</v>
      </c>
      <c r="Q71" s="143">
        <v>14452</v>
      </c>
      <c r="S71" s="131">
        <v>18.652721260373962</v>
      </c>
      <c r="T71" s="76">
        <v>1.794191012756352</v>
      </c>
      <c r="U71" s="71">
        <v>6097</v>
      </c>
      <c r="V71" s="79"/>
    </row>
    <row r="72" spans="1:22" ht="12.75">
      <c r="A72" s="73" t="s">
        <v>96</v>
      </c>
      <c r="C72" s="120">
        <v>15.434159487905282</v>
      </c>
      <c r="D72" s="108">
        <v>0.5851311134138415</v>
      </c>
      <c r="E72" s="75">
        <v>28117</v>
      </c>
      <c r="G72" s="147">
        <v>14.284720614442886</v>
      </c>
      <c r="H72" s="141">
        <v>0.7807501860205619</v>
      </c>
      <c r="I72" s="143">
        <v>24174</v>
      </c>
      <c r="K72" s="115">
        <v>13.862685611412404</v>
      </c>
      <c r="L72" s="108">
        <v>0.5508957024735919</v>
      </c>
      <c r="M72" s="75">
        <v>25720</v>
      </c>
      <c r="O72" s="156">
        <v>11.192488751379164</v>
      </c>
      <c r="P72" s="141">
        <v>0.7242821009258202</v>
      </c>
      <c r="Q72" s="143">
        <v>14452</v>
      </c>
      <c r="S72" s="131">
        <v>12.005060177866866</v>
      </c>
      <c r="T72" s="76">
        <v>1.4970526766936727</v>
      </c>
      <c r="U72" s="71">
        <v>6097</v>
      </c>
      <c r="V72" s="79"/>
    </row>
    <row r="73" spans="1:22" ht="12.75">
      <c r="A73" s="73" t="s">
        <v>112</v>
      </c>
      <c r="C73" s="115">
        <v>4.146420237417619</v>
      </c>
      <c r="D73" s="108">
        <v>0.3228903316304441</v>
      </c>
      <c r="E73" s="75">
        <v>28117</v>
      </c>
      <c r="G73" s="147">
        <v>4.191404070940736</v>
      </c>
      <c r="H73" s="141">
        <v>0.44712515298646327</v>
      </c>
      <c r="I73" s="143">
        <v>24174</v>
      </c>
      <c r="K73" s="115">
        <v>3.73614382477011</v>
      </c>
      <c r="L73" s="108">
        <v>0.3023385002465844</v>
      </c>
      <c r="M73" s="75">
        <v>25720</v>
      </c>
      <c r="O73" s="156">
        <v>3.872649892515385</v>
      </c>
      <c r="P73" s="141">
        <v>0.4432483963654199</v>
      </c>
      <c r="Q73" s="143">
        <v>14452</v>
      </c>
      <c r="S73" s="130">
        <v>4.137081272276271</v>
      </c>
      <c r="T73" s="76">
        <v>0.9172725819951857</v>
      </c>
      <c r="U73" s="71">
        <v>6097</v>
      </c>
      <c r="V73" s="79"/>
    </row>
    <row r="74" spans="1:22" ht="12.75">
      <c r="A74" s="73" t="s">
        <v>97</v>
      </c>
      <c r="C74" s="120">
        <v>4.903516996673108</v>
      </c>
      <c r="D74" s="108">
        <v>0.34974401003097233</v>
      </c>
      <c r="E74" s="75">
        <v>28117</v>
      </c>
      <c r="G74" s="147">
        <v>4.558707316103869</v>
      </c>
      <c r="H74" s="141">
        <v>0.46541042806682587</v>
      </c>
      <c r="I74" s="143">
        <v>24174</v>
      </c>
      <c r="K74" s="115">
        <v>4.371213701915251</v>
      </c>
      <c r="L74" s="108">
        <v>0.3259457895011941</v>
      </c>
      <c r="M74" s="75">
        <v>25720</v>
      </c>
      <c r="O74" s="156">
        <v>3.091011709899027</v>
      </c>
      <c r="P74" s="141">
        <v>0.3976050800907045</v>
      </c>
      <c r="Q74" s="143">
        <v>14452</v>
      </c>
      <c r="S74" s="131">
        <v>3.2492283308912024</v>
      </c>
      <c r="T74" s="76">
        <v>0.8166639717905466</v>
      </c>
      <c r="U74" s="71">
        <v>6097</v>
      </c>
      <c r="V74" s="79"/>
    </row>
    <row r="75" spans="1:22" ht="25.5">
      <c r="A75" s="73" t="s">
        <v>98</v>
      </c>
      <c r="C75" s="120">
        <v>13.667400411938685</v>
      </c>
      <c r="D75" s="108">
        <v>0.5563455044773047</v>
      </c>
      <c r="E75" s="75">
        <v>28117</v>
      </c>
      <c r="G75" s="147">
        <v>13.640190695339227</v>
      </c>
      <c r="H75" s="141">
        <v>0.7657961115539376</v>
      </c>
      <c r="I75" s="143">
        <v>24174</v>
      </c>
      <c r="K75" s="115">
        <v>14.193709165883556</v>
      </c>
      <c r="L75" s="108">
        <v>0.5563621150588869</v>
      </c>
      <c r="M75" s="75">
        <v>25720</v>
      </c>
      <c r="O75" s="156">
        <v>8.214299695644103</v>
      </c>
      <c r="P75" s="141">
        <v>0.6308009729082231</v>
      </c>
      <c r="Q75" s="143">
        <v>14452</v>
      </c>
      <c r="S75" s="131">
        <v>10.053035824204807</v>
      </c>
      <c r="T75" s="76">
        <v>1.385057910935985</v>
      </c>
      <c r="U75" s="71">
        <v>6097</v>
      </c>
      <c r="V75" s="79"/>
    </row>
    <row r="76" spans="1:22" ht="38.25">
      <c r="A76" s="73" t="s">
        <v>99</v>
      </c>
      <c r="D76" s="108"/>
      <c r="G76" s="141"/>
      <c r="H76" s="141"/>
      <c r="I76" s="143"/>
      <c r="L76" s="108"/>
      <c r="O76" s="156">
        <v>11.667082299233302</v>
      </c>
      <c r="P76" s="141">
        <v>0.7374999380806058</v>
      </c>
      <c r="Q76" s="143">
        <v>14452</v>
      </c>
      <c r="S76" s="130">
        <v>12.858711452124814</v>
      </c>
      <c r="T76" s="76">
        <v>1.541831010567699</v>
      </c>
      <c r="U76" s="71">
        <v>6097</v>
      </c>
      <c r="V76" s="79"/>
    </row>
    <row r="77" spans="1:22" ht="12.75">
      <c r="A77" s="73" t="s">
        <v>111</v>
      </c>
      <c r="D77" s="108"/>
      <c r="G77" s="141"/>
      <c r="H77" s="141"/>
      <c r="I77" s="143"/>
      <c r="L77" s="108"/>
      <c r="O77" s="156">
        <v>4.169259808633581</v>
      </c>
      <c r="P77" s="141">
        <v>0.459199567684746</v>
      </c>
      <c r="Q77" s="143">
        <v>14452</v>
      </c>
      <c r="S77" s="130">
        <v>3.862791093121487</v>
      </c>
      <c r="T77" s="76">
        <v>0.8876104925702288</v>
      </c>
      <c r="U77" s="71">
        <v>6097</v>
      </c>
      <c r="V77" s="79"/>
    </row>
    <row r="78" spans="1:22" ht="12.75">
      <c r="A78" s="73" t="s">
        <v>100</v>
      </c>
      <c r="C78" s="120">
        <v>17.306116747929288</v>
      </c>
      <c r="D78" s="108">
        <v>0.6127040101576693</v>
      </c>
      <c r="E78" s="75">
        <v>28117</v>
      </c>
      <c r="G78" s="147">
        <v>17.156280463498895</v>
      </c>
      <c r="H78" s="141">
        <v>0.8411790774553385</v>
      </c>
      <c r="I78" s="143">
        <v>24174</v>
      </c>
      <c r="K78" s="115">
        <v>16.77680419888786</v>
      </c>
      <c r="L78" s="108">
        <v>0.5956989660020255</v>
      </c>
      <c r="M78" s="75">
        <v>25720</v>
      </c>
      <c r="O78" s="156">
        <v>12.060907183722723</v>
      </c>
      <c r="P78" s="141">
        <v>0.7481704442804258</v>
      </c>
      <c r="Q78" s="143">
        <v>14452</v>
      </c>
      <c r="S78" s="131">
        <v>11.786372430979057</v>
      </c>
      <c r="T78" s="76">
        <v>1.4851967252558298</v>
      </c>
      <c r="U78" s="71">
        <v>6097</v>
      </c>
      <c r="V78" s="79"/>
    </row>
    <row r="79" spans="1:22" ht="25.5">
      <c r="A79" s="73" t="s">
        <v>101</v>
      </c>
      <c r="C79" s="120">
        <v>5.583797090690037</v>
      </c>
      <c r="D79" s="108">
        <v>0.3718795478853454</v>
      </c>
      <c r="E79" s="75">
        <v>28117</v>
      </c>
      <c r="G79" s="147">
        <v>5.4441613617186375</v>
      </c>
      <c r="H79" s="141">
        <v>0.5062403624196334</v>
      </c>
      <c r="I79" s="143">
        <v>24174</v>
      </c>
      <c r="K79" s="115">
        <v>5.076216701487394</v>
      </c>
      <c r="L79" s="108">
        <v>0.34995131542012103</v>
      </c>
      <c r="M79" s="75">
        <v>25720</v>
      </c>
      <c r="O79" s="156">
        <v>3.791810531369264</v>
      </c>
      <c r="P79" s="141">
        <v>0.4387821024346019</v>
      </c>
      <c r="Q79" s="143">
        <v>14452</v>
      </c>
      <c r="S79" s="131">
        <v>4.422107041692244</v>
      </c>
      <c r="T79" s="76">
        <v>0.946933353078037</v>
      </c>
      <c r="U79" s="71">
        <v>6097</v>
      </c>
      <c r="V79" s="79"/>
    </row>
    <row r="80" spans="1:22" ht="12.75">
      <c r="A80" s="73" t="s">
        <v>102</v>
      </c>
      <c r="C80" s="115">
        <v>22.69570479347361</v>
      </c>
      <c r="D80" s="108">
        <v>0.6784031633958456</v>
      </c>
      <c r="E80" s="75">
        <v>28117</v>
      </c>
      <c r="G80" s="147">
        <v>21.70349356955322</v>
      </c>
      <c r="H80" s="141">
        <v>0.919778204684004</v>
      </c>
      <c r="I80" s="143">
        <v>24174</v>
      </c>
      <c r="K80" s="115">
        <v>22.36289728206209</v>
      </c>
      <c r="L80" s="108">
        <v>0.6642762546119894</v>
      </c>
      <c r="M80" s="75">
        <v>25720</v>
      </c>
      <c r="O80" s="156">
        <v>21.010196704160585</v>
      </c>
      <c r="P80" s="141">
        <v>0.9358799539236511</v>
      </c>
      <c r="Q80" s="143">
        <v>14452</v>
      </c>
      <c r="S80" s="130">
        <v>21.418492488108</v>
      </c>
      <c r="T80" s="76">
        <v>1.889647034681417</v>
      </c>
      <c r="U80" s="71">
        <v>6097</v>
      </c>
      <c r="V80" s="79"/>
    </row>
    <row r="81" spans="1:22" ht="12.75">
      <c r="A81" s="73" t="s">
        <v>110</v>
      </c>
      <c r="D81" s="108"/>
      <c r="G81" s="141"/>
      <c r="H81" s="141"/>
      <c r="I81" s="143"/>
      <c r="L81" s="108"/>
      <c r="O81" s="156">
        <v>12.329581500389978</v>
      </c>
      <c r="P81" s="141">
        <v>0.7553013784983662</v>
      </c>
      <c r="Q81" s="143">
        <v>14452</v>
      </c>
      <c r="S81" s="130">
        <v>12.76206595817335</v>
      </c>
      <c r="T81" s="76">
        <v>1.5368774576957458</v>
      </c>
      <c r="U81" s="71">
        <v>6097</v>
      </c>
      <c r="V81" s="79"/>
    </row>
    <row r="82" spans="1:22" ht="12.75">
      <c r="A82" s="73" t="s">
        <v>109</v>
      </c>
      <c r="D82" s="108"/>
      <c r="G82" s="141"/>
      <c r="H82" s="141"/>
      <c r="I82" s="143"/>
      <c r="L82" s="108"/>
      <c r="O82" s="156">
        <v>22.36382445330969</v>
      </c>
      <c r="P82" s="141">
        <v>0.9572484539597745</v>
      </c>
      <c r="Q82" s="143">
        <v>14452</v>
      </c>
      <c r="S82" s="130">
        <v>23.527409769817893</v>
      </c>
      <c r="T82" s="76">
        <v>1.9537366372836793</v>
      </c>
      <c r="U82" s="71">
        <v>6097</v>
      </c>
      <c r="V82" s="79"/>
    </row>
    <row r="83" spans="1:22" ht="12.75">
      <c r="A83" s="73" t="s">
        <v>103</v>
      </c>
      <c r="C83" s="115">
        <v>4.36474799835733</v>
      </c>
      <c r="D83" s="108">
        <v>0.3309046007648373</v>
      </c>
      <c r="E83" s="75">
        <v>28117</v>
      </c>
      <c r="G83" s="147">
        <v>3.819730019341713</v>
      </c>
      <c r="H83" s="141">
        <v>0.42766767765815983</v>
      </c>
      <c r="I83" s="143">
        <v>24174</v>
      </c>
      <c r="K83" s="115">
        <v>3.9063213163256454</v>
      </c>
      <c r="L83" s="108">
        <v>0.3088740519312996</v>
      </c>
      <c r="M83" s="75">
        <v>25720</v>
      </c>
      <c r="O83" s="156">
        <v>4.048322316672134</v>
      </c>
      <c r="P83" s="141">
        <v>0.4527759987585813</v>
      </c>
      <c r="Q83" s="143">
        <v>14452</v>
      </c>
      <c r="S83" s="130">
        <v>4.275955994718287</v>
      </c>
      <c r="T83" s="76">
        <v>0.9318654166562308</v>
      </c>
      <c r="U83" s="71">
        <v>6097</v>
      </c>
      <c r="V83" s="79"/>
    </row>
    <row r="84" spans="1:22" ht="12.75">
      <c r="A84" s="73" t="s">
        <v>104</v>
      </c>
      <c r="C84" s="115">
        <v>8.292151500988489</v>
      </c>
      <c r="D84" s="108">
        <v>0.44663328095277244</v>
      </c>
      <c r="E84" s="75">
        <v>28117</v>
      </c>
      <c r="G84" s="147">
        <v>7.653562474530139</v>
      </c>
      <c r="H84" s="141">
        <v>0.5931833978578762</v>
      </c>
      <c r="I84" s="143">
        <v>24174</v>
      </c>
      <c r="K84" s="115">
        <v>7.611579801254906</v>
      </c>
      <c r="L84" s="108">
        <v>0.42276225604486006</v>
      </c>
      <c r="M84" s="75">
        <v>25720</v>
      </c>
      <c r="O84" s="156">
        <v>8.147906318592666</v>
      </c>
      <c r="P84" s="141">
        <v>0.628473707058014</v>
      </c>
      <c r="Q84" s="143">
        <v>14452</v>
      </c>
      <c r="S84" s="130">
        <v>7.553108799271814</v>
      </c>
      <c r="T84" s="76">
        <v>1.2171247338167666</v>
      </c>
      <c r="U84" s="71">
        <v>6097</v>
      </c>
      <c r="V84" s="79"/>
    </row>
    <row r="85" spans="1:22" ht="12.75">
      <c r="A85" s="73" t="s">
        <v>105</v>
      </c>
      <c r="C85" s="115">
        <v>5.572751065837039</v>
      </c>
      <c r="D85" s="108">
        <v>0.37153326595707137</v>
      </c>
      <c r="E85" s="75">
        <v>28117</v>
      </c>
      <c r="G85" s="147">
        <v>5.599037440565863</v>
      </c>
      <c r="H85" s="141">
        <v>0.5129700337520102</v>
      </c>
      <c r="I85" s="143">
        <v>24174</v>
      </c>
      <c r="K85" s="115">
        <v>5.425423247771404</v>
      </c>
      <c r="L85" s="108">
        <v>0.36112208487296904</v>
      </c>
      <c r="M85" s="75">
        <v>25720</v>
      </c>
      <c r="O85" s="156">
        <v>5.6867207875033845</v>
      </c>
      <c r="P85" s="141">
        <v>0.5320310082516535</v>
      </c>
      <c r="Q85" s="143">
        <v>14452</v>
      </c>
      <c r="S85" s="130">
        <v>5.384680484208434</v>
      </c>
      <c r="T85" s="76">
        <v>1.0396490507909162</v>
      </c>
      <c r="U85" s="71">
        <v>6097</v>
      </c>
      <c r="V85" s="79"/>
    </row>
    <row r="86" spans="1:22" ht="12.75">
      <c r="A86" s="73" t="s">
        <v>113</v>
      </c>
      <c r="C86" s="120">
        <v>24.449371228894652</v>
      </c>
      <c r="D86" s="108">
        <v>0.6960927393596705</v>
      </c>
      <c r="E86" s="75">
        <v>28117</v>
      </c>
      <c r="G86" s="147">
        <v>24.881263797987177</v>
      </c>
      <c r="H86" s="141">
        <v>0.9646226444827963</v>
      </c>
      <c r="I86" s="143">
        <v>24174</v>
      </c>
      <c r="K86" s="115">
        <v>26.223385434130673</v>
      </c>
      <c r="L86" s="108">
        <v>0.7012191602476232</v>
      </c>
      <c r="M86" s="75">
        <v>25720</v>
      </c>
      <c r="O86" s="156">
        <v>27.439559363111854</v>
      </c>
      <c r="P86" s="141">
        <v>1.0250807826869544</v>
      </c>
      <c r="Q86" s="143">
        <v>14452</v>
      </c>
      <c r="S86" s="131">
        <v>29.972249385532148</v>
      </c>
      <c r="T86" s="76">
        <v>2.110186396907764</v>
      </c>
      <c r="U86" s="71">
        <v>6097</v>
      </c>
      <c r="V86" s="79"/>
    </row>
    <row r="87" spans="1:22" ht="12.75">
      <c r="A87" s="73" t="s">
        <v>88</v>
      </c>
      <c r="C87" s="115">
        <v>3.9107886881338527</v>
      </c>
      <c r="D87" s="108">
        <v>0.31396678399379496</v>
      </c>
      <c r="E87" s="75">
        <v>28117</v>
      </c>
      <c r="G87" s="147">
        <v>3.516004420765374</v>
      </c>
      <c r="H87" s="141">
        <v>0.4109598978552891</v>
      </c>
      <c r="I87" s="143">
        <v>24174</v>
      </c>
      <c r="K87" s="115">
        <v>3.6656410246662294</v>
      </c>
      <c r="L87" s="108">
        <v>0.29958192425650965</v>
      </c>
      <c r="M87" s="75">
        <v>25720</v>
      </c>
      <c r="O87" s="156">
        <v>3.616359133104425</v>
      </c>
      <c r="P87" s="141">
        <v>0.4289009516537434</v>
      </c>
      <c r="Q87" s="143">
        <v>14452</v>
      </c>
      <c r="S87" s="130">
        <v>3.5957569315269944</v>
      </c>
      <c r="T87" s="76">
        <v>0.8575694469127702</v>
      </c>
      <c r="U87" s="71">
        <v>6097</v>
      </c>
      <c r="V87" s="79"/>
    </row>
    <row r="88" spans="1:22" ht="12.75">
      <c r="A88" s="73" t="s">
        <v>106</v>
      </c>
      <c r="C88" s="115">
        <v>2.2042296816937017</v>
      </c>
      <c r="D88" s="108">
        <v>0.23779497552343354</v>
      </c>
      <c r="E88" s="75">
        <v>28117</v>
      </c>
      <c r="G88" s="147">
        <v>2.03502280491946</v>
      </c>
      <c r="H88" s="141">
        <v>0.315041059643435</v>
      </c>
      <c r="I88" s="143">
        <v>24174</v>
      </c>
      <c r="K88" s="115">
        <v>2.311076034102332</v>
      </c>
      <c r="L88" s="108">
        <v>0.23954097548581577</v>
      </c>
      <c r="M88" s="75">
        <v>25720</v>
      </c>
      <c r="O88" s="156">
        <v>2.6264299864100775</v>
      </c>
      <c r="P88" s="141">
        <v>0.3673863616770876</v>
      </c>
      <c r="Q88" s="143">
        <v>14452</v>
      </c>
      <c r="S88" s="130">
        <v>2.790245045926742</v>
      </c>
      <c r="T88" s="76">
        <v>0.7585813463827955</v>
      </c>
      <c r="U88" s="71">
        <v>6097</v>
      </c>
      <c r="V88" s="79"/>
    </row>
    <row r="89" spans="1:22" ht="25.5">
      <c r="A89" s="73" t="s">
        <v>107</v>
      </c>
      <c r="C89" s="115">
        <v>2.4813735083364574</v>
      </c>
      <c r="D89" s="108">
        <v>0.2519440309217438</v>
      </c>
      <c r="E89" s="75">
        <v>28117</v>
      </c>
      <c r="G89" s="147">
        <v>2.3345024068195905</v>
      </c>
      <c r="H89" s="141">
        <v>0.3369107318202075</v>
      </c>
      <c r="I89" s="143">
        <v>24174</v>
      </c>
      <c r="K89" s="115">
        <v>2.4112124516962568</v>
      </c>
      <c r="L89" s="108">
        <v>0.24455003757652483</v>
      </c>
      <c r="M89" s="75">
        <v>25720</v>
      </c>
      <c r="O89" s="156">
        <v>2.4221538702733945</v>
      </c>
      <c r="P89" s="141">
        <v>0.35317995573192285</v>
      </c>
      <c r="Q89" s="143">
        <v>14452</v>
      </c>
      <c r="S89" s="130">
        <v>2.2380774381484736</v>
      </c>
      <c r="T89" s="57">
        <v>0.6813158360982587</v>
      </c>
      <c r="U89" s="71">
        <v>6097</v>
      </c>
      <c r="V89" s="79"/>
    </row>
    <row r="90" spans="1:22" ht="12.75">
      <c r="A90" s="73" t="s">
        <v>108</v>
      </c>
      <c r="C90" s="115">
        <v>3.8261628213987855</v>
      </c>
      <c r="D90" s="108">
        <v>0.310687950796557</v>
      </c>
      <c r="E90" s="75">
        <v>28117</v>
      </c>
      <c r="G90" s="147">
        <v>3.4190274194600416</v>
      </c>
      <c r="H90" s="141">
        <v>0.40545641641260777</v>
      </c>
      <c r="I90" s="143">
        <v>24174</v>
      </c>
      <c r="K90" s="115">
        <v>3.726896600523292</v>
      </c>
      <c r="L90" s="108">
        <v>0.3019786168691432</v>
      </c>
      <c r="M90" s="75">
        <v>25720</v>
      </c>
      <c r="O90" s="156">
        <v>4.505142395590143</v>
      </c>
      <c r="P90" s="141">
        <v>0.4765010078752656</v>
      </c>
      <c r="Q90" s="143">
        <v>14452</v>
      </c>
      <c r="S90" s="130">
        <v>4.390687291489698</v>
      </c>
      <c r="T90" s="57">
        <v>0.943718380875745</v>
      </c>
      <c r="U90" s="71">
        <v>6097</v>
      </c>
      <c r="V90" s="79"/>
    </row>
    <row r="91" spans="1:22" ht="12.75">
      <c r="A91" s="73"/>
      <c r="D91" s="108"/>
      <c r="G91" s="141"/>
      <c r="H91" s="141"/>
      <c r="I91" s="143"/>
      <c r="O91" s="141"/>
      <c r="P91" s="142"/>
      <c r="Q91" s="143"/>
      <c r="S91" s="130"/>
      <c r="T91" s="57"/>
      <c r="U91" s="71"/>
      <c r="V91" s="79"/>
    </row>
    <row r="92" spans="1:22" ht="12.75">
      <c r="A92" s="73"/>
      <c r="G92" s="141"/>
      <c r="H92" s="142"/>
      <c r="I92" s="143"/>
      <c r="O92" s="141"/>
      <c r="P92" s="142"/>
      <c r="Q92" s="143"/>
      <c r="S92" s="130"/>
      <c r="T92" s="57"/>
      <c r="U92" s="71"/>
      <c r="V92" s="79"/>
    </row>
    <row r="93" spans="1:22" ht="12.75">
      <c r="A93" s="100" t="s">
        <v>118</v>
      </c>
      <c r="G93" s="141"/>
      <c r="H93" s="142"/>
      <c r="I93" s="143"/>
      <c r="O93" s="141"/>
      <c r="P93" s="141"/>
      <c r="Q93" s="143"/>
      <c r="S93" s="130"/>
      <c r="T93" s="57"/>
      <c r="U93" s="71"/>
      <c r="V93" s="79"/>
    </row>
    <row r="94" spans="1:22" ht="12.75">
      <c r="A94" s="73" t="s">
        <v>94</v>
      </c>
      <c r="B94" s="91" t="s">
        <v>0</v>
      </c>
      <c r="C94" s="115">
        <v>3.1460774913344896</v>
      </c>
      <c r="D94" s="108">
        <v>0.40552843529797356</v>
      </c>
      <c r="E94" s="75">
        <v>13666</v>
      </c>
      <c r="G94" s="147">
        <v>2.8160620626058845</v>
      </c>
      <c r="H94" s="141">
        <v>0.5282996337381256</v>
      </c>
      <c r="I94" s="143">
        <v>11801</v>
      </c>
      <c r="K94" s="115">
        <v>3.048257381318012</v>
      </c>
      <c r="L94" s="129">
        <f>K94/2</f>
        <v>1.524128690659006</v>
      </c>
      <c r="M94" s="75">
        <v>12260</v>
      </c>
      <c r="O94" s="156">
        <v>3.238604229333235</v>
      </c>
      <c r="P94" s="141">
        <v>0.5937432709404729</v>
      </c>
      <c r="Q94" s="143">
        <v>6780</v>
      </c>
      <c r="S94" s="115">
        <v>2.748137750729077</v>
      </c>
      <c r="T94" s="133">
        <v>1.0596136085711283</v>
      </c>
      <c r="U94" s="71">
        <v>3079</v>
      </c>
      <c r="V94" s="79"/>
    </row>
    <row r="95" spans="1:22" ht="25.5">
      <c r="A95" s="73"/>
      <c r="B95" s="91" t="s">
        <v>1</v>
      </c>
      <c r="C95" s="115">
        <v>26.362155701891798</v>
      </c>
      <c r="D95" s="108">
        <v>1.023573398906608</v>
      </c>
      <c r="E95" s="75">
        <v>13666</v>
      </c>
      <c r="G95" s="147">
        <v>26.54500579104501</v>
      </c>
      <c r="H95" s="141">
        <v>1.4101458344104092</v>
      </c>
      <c r="I95" s="143">
        <v>11801</v>
      </c>
      <c r="K95" s="115">
        <v>25.0655039018826</v>
      </c>
      <c r="L95" s="129">
        <f>K95/2</f>
        <v>12.5327519509413</v>
      </c>
      <c r="M95" s="75">
        <v>12260</v>
      </c>
      <c r="O95" s="156">
        <v>24.712998411494837</v>
      </c>
      <c r="P95" s="141">
        <v>1.446743101909739</v>
      </c>
      <c r="Q95" s="143">
        <v>6780</v>
      </c>
      <c r="S95" s="115">
        <v>24.12962942468405</v>
      </c>
      <c r="T95" s="133">
        <v>2.773260997683119</v>
      </c>
      <c r="U95" s="71">
        <v>3079</v>
      </c>
      <c r="V95" s="79"/>
    </row>
    <row r="96" spans="1:22" ht="25.5">
      <c r="A96" s="73"/>
      <c r="B96" s="91" t="s">
        <v>117</v>
      </c>
      <c r="C96" s="115">
        <v>44.693000033695526</v>
      </c>
      <c r="D96" s="108">
        <v>1.1550154720065429</v>
      </c>
      <c r="E96" s="75">
        <v>13666</v>
      </c>
      <c r="G96" s="147">
        <v>43.52435238367289</v>
      </c>
      <c r="H96" s="141">
        <v>1.5832836280774494</v>
      </c>
      <c r="I96" s="143">
        <v>11801</v>
      </c>
      <c r="K96" s="115">
        <v>44.27831718393135</v>
      </c>
      <c r="L96" s="129">
        <f>K96/2</f>
        <v>22.139158591965675</v>
      </c>
      <c r="M96" s="75">
        <v>12260</v>
      </c>
      <c r="O96" s="156">
        <v>43.78969453718355</v>
      </c>
      <c r="P96" s="141">
        <v>1.664035662969642</v>
      </c>
      <c r="Q96" s="143">
        <v>6780</v>
      </c>
      <c r="S96" s="115">
        <v>44.297327163143116</v>
      </c>
      <c r="T96" s="133">
        <v>3.219630951267302</v>
      </c>
      <c r="U96" s="71">
        <v>3079</v>
      </c>
      <c r="V96" s="79"/>
    </row>
    <row r="97" spans="1:22" ht="12.75">
      <c r="A97" s="73"/>
      <c r="B97" s="91" t="s">
        <v>2</v>
      </c>
      <c r="D97" s="108"/>
      <c r="G97" s="141"/>
      <c r="H97" s="141"/>
      <c r="I97" s="143"/>
      <c r="L97" s="129"/>
      <c r="O97" s="156">
        <v>19.167088226362036</v>
      </c>
      <c r="P97" s="141">
        <v>1.3202035059959272</v>
      </c>
      <c r="Q97" s="143">
        <v>6780</v>
      </c>
      <c r="S97" s="115">
        <v>19.543526128865672</v>
      </c>
      <c r="T97" s="133">
        <v>2.5701665943177687</v>
      </c>
      <c r="U97" s="71">
        <v>3079</v>
      </c>
      <c r="V97" s="79"/>
    </row>
    <row r="98" spans="1:22" ht="12.75">
      <c r="A98" s="73"/>
      <c r="B98" s="91" t="s">
        <v>3</v>
      </c>
      <c r="D98" s="108"/>
      <c r="G98" s="141"/>
      <c r="H98" s="141"/>
      <c r="I98" s="143"/>
      <c r="L98" s="129"/>
      <c r="O98" s="156">
        <v>9.040869676252221</v>
      </c>
      <c r="P98" s="141">
        <v>0.9618269757438931</v>
      </c>
      <c r="Q98" s="143">
        <v>6780</v>
      </c>
      <c r="S98" s="115">
        <v>9.259224996670623</v>
      </c>
      <c r="T98" s="133">
        <v>1.8787451652402893</v>
      </c>
      <c r="U98" s="71">
        <v>3079</v>
      </c>
      <c r="V98" s="79"/>
    </row>
    <row r="99" spans="1:22" ht="12.75">
      <c r="A99" s="73"/>
      <c r="D99" s="108"/>
      <c r="G99" s="141"/>
      <c r="H99" s="141"/>
      <c r="I99" s="143"/>
      <c r="L99" s="129"/>
      <c r="O99" s="141"/>
      <c r="P99" s="141"/>
      <c r="Q99" s="143"/>
      <c r="S99" s="130"/>
      <c r="T99" s="133"/>
      <c r="U99" s="71"/>
      <c r="V99" s="79"/>
    </row>
    <row r="100" spans="1:22" ht="12.75">
      <c r="A100" s="73" t="s">
        <v>100</v>
      </c>
      <c r="B100" s="91" t="s">
        <v>0</v>
      </c>
      <c r="C100" s="115">
        <v>1.2114442591629595</v>
      </c>
      <c r="D100" s="108">
        <v>0.42447295224130877</v>
      </c>
      <c r="E100" s="75">
        <v>4899</v>
      </c>
      <c r="G100" s="147">
        <v>0.8724761158955172</v>
      </c>
      <c r="H100" s="141">
        <v>0.5080833908666444</v>
      </c>
      <c r="I100" s="148">
        <v>4032</v>
      </c>
      <c r="K100" s="115">
        <v>0.6031763595695178</v>
      </c>
      <c r="L100" s="129">
        <f>K100/2</f>
        <v>0.3015881797847589</v>
      </c>
      <c r="M100" s="75">
        <v>4197</v>
      </c>
      <c r="O100" s="156">
        <v>0.6135519459671043</v>
      </c>
      <c r="P100" s="141">
        <v>0.519101643881036</v>
      </c>
      <c r="Q100" s="143">
        <v>1726</v>
      </c>
      <c r="S100" s="115" t="s">
        <v>36</v>
      </c>
      <c r="T100" s="133" t="s">
        <v>36</v>
      </c>
      <c r="U100" s="71">
        <v>702</v>
      </c>
      <c r="V100" s="79"/>
    </row>
    <row r="101" spans="1:22" ht="25.5">
      <c r="A101" s="73"/>
      <c r="B101" s="91" t="s">
        <v>1</v>
      </c>
      <c r="C101" s="115">
        <v>1.2454462306927</v>
      </c>
      <c r="D101" s="108">
        <v>0.43031456140882574</v>
      </c>
      <c r="E101" s="75">
        <v>4899</v>
      </c>
      <c r="G101" s="147">
        <v>1.0973029059967072</v>
      </c>
      <c r="H101" s="141">
        <v>0.569152211727926</v>
      </c>
      <c r="I101" s="148">
        <v>4032</v>
      </c>
      <c r="K101" s="115">
        <v>0.6434357467299893</v>
      </c>
      <c r="L101" s="129">
        <f>K101/2</f>
        <v>0.32171787336499463</v>
      </c>
      <c r="M101" s="75">
        <v>4197</v>
      </c>
      <c r="O101" s="156">
        <v>1.0091429677028958</v>
      </c>
      <c r="P101" s="141">
        <v>0.6644113481333502</v>
      </c>
      <c r="Q101" s="143">
        <v>1726</v>
      </c>
      <c r="S101" s="115">
        <v>0.5236604603366244</v>
      </c>
      <c r="T101" s="133">
        <v>0.9797164341638636</v>
      </c>
      <c r="U101" s="71">
        <v>702</v>
      </c>
      <c r="V101" s="79"/>
    </row>
    <row r="102" spans="1:22" ht="25.5">
      <c r="A102" s="73"/>
      <c r="B102" s="91" t="s">
        <v>117</v>
      </c>
      <c r="C102" s="115">
        <v>6.318559732641372</v>
      </c>
      <c r="D102" s="108">
        <v>0.9440191686044614</v>
      </c>
      <c r="E102" s="75">
        <v>4899</v>
      </c>
      <c r="G102" s="147">
        <v>6.328450450331017</v>
      </c>
      <c r="H102" s="141">
        <v>1.3301898816757909</v>
      </c>
      <c r="I102" s="148">
        <v>4032</v>
      </c>
      <c r="K102" s="115">
        <v>5.8943974230516645</v>
      </c>
      <c r="L102" s="129">
        <f>K102/2</f>
        <v>2.9471987115258322</v>
      </c>
      <c r="M102" s="75">
        <v>4197</v>
      </c>
      <c r="O102" s="156">
        <v>4.85212425992417</v>
      </c>
      <c r="P102" s="141">
        <v>1.4283303220158183</v>
      </c>
      <c r="Q102" s="143">
        <v>1726</v>
      </c>
      <c r="S102" s="115">
        <v>6.683424482525427</v>
      </c>
      <c r="T102" s="133">
        <v>3.3899596007774337</v>
      </c>
      <c r="U102" s="71">
        <v>702</v>
      </c>
      <c r="V102" s="79"/>
    </row>
    <row r="103" spans="1:22" ht="12.75">
      <c r="A103" s="73"/>
      <c r="B103" s="91" t="s">
        <v>2</v>
      </c>
      <c r="D103" s="108"/>
      <c r="G103" s="141"/>
      <c r="H103" s="141"/>
      <c r="I103" s="143"/>
      <c r="L103" s="129"/>
      <c r="O103" s="156">
        <v>14.819049714158893</v>
      </c>
      <c r="P103" s="141">
        <v>2.3618078855136666</v>
      </c>
      <c r="Q103" s="143">
        <v>1726</v>
      </c>
      <c r="S103" s="115">
        <v>13.934383485523007</v>
      </c>
      <c r="T103" s="133">
        <v>4.700827609110465</v>
      </c>
      <c r="U103" s="71">
        <v>702</v>
      </c>
      <c r="V103" s="79"/>
    </row>
    <row r="104" spans="1:22" ht="12.75">
      <c r="A104" s="73"/>
      <c r="B104" s="91" t="s">
        <v>3</v>
      </c>
      <c r="D104" s="108"/>
      <c r="G104" s="141"/>
      <c r="H104" s="141"/>
      <c r="I104" s="143"/>
      <c r="L104" s="129"/>
      <c r="O104" s="156">
        <v>78.56065293758036</v>
      </c>
      <c r="P104" s="141">
        <v>2.7281702573870987</v>
      </c>
      <c r="Q104" s="143">
        <v>1726</v>
      </c>
      <c r="S104" s="115">
        <v>78.65499065482709</v>
      </c>
      <c r="T104" s="133">
        <v>5.561947946957346</v>
      </c>
      <c r="U104" s="71">
        <v>702</v>
      </c>
      <c r="V104" s="79"/>
    </row>
    <row r="105" spans="1:22" ht="12.75">
      <c r="A105" s="73"/>
      <c r="D105" s="108"/>
      <c r="G105" s="141"/>
      <c r="H105" s="141"/>
      <c r="I105" s="143"/>
      <c r="L105" s="129"/>
      <c r="O105" s="141"/>
      <c r="P105" s="141"/>
      <c r="Q105" s="143"/>
      <c r="S105" s="130"/>
      <c r="T105" s="133"/>
      <c r="U105" s="71"/>
      <c r="V105" s="79"/>
    </row>
    <row r="106" spans="1:22" ht="12.75">
      <c r="A106" s="73" t="s">
        <v>102</v>
      </c>
      <c r="B106" s="91" t="s">
        <v>0</v>
      </c>
      <c r="C106" s="115">
        <v>0.8332200046637427</v>
      </c>
      <c r="D106" s="108">
        <v>0.3189688291116417</v>
      </c>
      <c r="E106" s="75">
        <v>5990</v>
      </c>
      <c r="G106" s="147">
        <v>1.0124277857417299</v>
      </c>
      <c r="H106" s="141">
        <v>0.4833755970835893</v>
      </c>
      <c r="I106" s="143">
        <v>5162</v>
      </c>
      <c r="K106" s="115">
        <v>0.6700161263396526</v>
      </c>
      <c r="L106" s="129">
        <f>K106/2</f>
        <v>0.3350080631698263</v>
      </c>
      <c r="M106" s="75">
        <v>5536</v>
      </c>
      <c r="O106" s="156">
        <v>0.7986875330324966</v>
      </c>
      <c r="P106" s="141">
        <v>0.44807164334711136</v>
      </c>
      <c r="Q106" s="143">
        <v>3010</v>
      </c>
      <c r="S106" s="115">
        <v>0.6431884264556206</v>
      </c>
      <c r="T106" s="133">
        <v>0.7822119001333742</v>
      </c>
      <c r="U106" s="71">
        <v>1351</v>
      </c>
      <c r="V106" s="79"/>
    </row>
    <row r="107" spans="1:22" ht="25.5">
      <c r="A107" s="73"/>
      <c r="B107" s="91" t="s">
        <v>1</v>
      </c>
      <c r="C107" s="115">
        <v>7.646720130172895</v>
      </c>
      <c r="D107" s="108">
        <v>0.9325004578319249</v>
      </c>
      <c r="E107" s="75">
        <v>5990</v>
      </c>
      <c r="G107" s="147">
        <v>7.253251004308805</v>
      </c>
      <c r="H107" s="141">
        <v>1.2523567428452407</v>
      </c>
      <c r="I107" s="143">
        <v>5162</v>
      </c>
      <c r="K107" s="115">
        <v>7.199122428255151</v>
      </c>
      <c r="L107" s="129">
        <f>K107/2</f>
        <v>3.5995612141275757</v>
      </c>
      <c r="M107" s="75">
        <v>5536</v>
      </c>
      <c r="O107" s="156">
        <v>6.2983484427283205</v>
      </c>
      <c r="P107" s="141">
        <v>1.2228896316613311</v>
      </c>
      <c r="Q107" s="143">
        <v>3010</v>
      </c>
      <c r="S107" s="115">
        <v>7.637846742801301</v>
      </c>
      <c r="T107" s="133">
        <v>2.5988964720341237</v>
      </c>
      <c r="U107" s="71">
        <v>1351</v>
      </c>
      <c r="V107" s="79"/>
    </row>
    <row r="108" spans="1:22" ht="25.5">
      <c r="A108" s="73"/>
      <c r="B108" s="91" t="s">
        <v>117</v>
      </c>
      <c r="C108" s="115">
        <v>37.610286689513224</v>
      </c>
      <c r="D108" s="108">
        <v>1.6997893784782825</v>
      </c>
      <c r="E108" s="75">
        <v>5990</v>
      </c>
      <c r="G108" s="147">
        <v>34.79206693164754</v>
      </c>
      <c r="H108" s="141">
        <v>2.299866829391238</v>
      </c>
      <c r="I108" s="143">
        <v>5162</v>
      </c>
      <c r="K108" s="115">
        <v>33.58639882514951</v>
      </c>
      <c r="L108" s="129">
        <f>K108/2</f>
        <v>16.793199412574754</v>
      </c>
      <c r="M108" s="75">
        <v>5536</v>
      </c>
      <c r="O108" s="156">
        <v>34.99740021926318</v>
      </c>
      <c r="P108" s="141">
        <v>2.400952419528519</v>
      </c>
      <c r="Q108" s="143">
        <v>3010</v>
      </c>
      <c r="S108" s="115">
        <v>36.84499381370409</v>
      </c>
      <c r="T108" s="133">
        <v>4.72008283208778</v>
      </c>
      <c r="U108" s="71">
        <v>1351</v>
      </c>
      <c r="V108" s="79"/>
    </row>
    <row r="109" spans="1:22" ht="12.75">
      <c r="A109" s="73"/>
      <c r="B109" s="91" t="s">
        <v>2</v>
      </c>
      <c r="D109" s="108"/>
      <c r="G109" s="141"/>
      <c r="H109" s="141"/>
      <c r="I109" s="143"/>
      <c r="L109" s="129"/>
      <c r="O109" s="156">
        <v>31.447810206292534</v>
      </c>
      <c r="P109" s="141">
        <v>2.3372553861269747</v>
      </c>
      <c r="Q109" s="143">
        <v>3010</v>
      </c>
      <c r="S109" s="115">
        <v>31.60604563350911</v>
      </c>
      <c r="T109" s="133">
        <v>4.549361245047946</v>
      </c>
      <c r="U109" s="71">
        <v>1351</v>
      </c>
      <c r="V109" s="79"/>
    </row>
    <row r="110" spans="1:22" ht="12.75">
      <c r="A110" s="73"/>
      <c r="B110" s="91" t="s">
        <v>3</v>
      </c>
      <c r="D110" s="108"/>
      <c r="G110" s="141"/>
      <c r="H110" s="141"/>
      <c r="I110" s="143"/>
      <c r="L110" s="129"/>
      <c r="O110" s="156">
        <v>26.41151034123445</v>
      </c>
      <c r="P110" s="141">
        <v>2.2192276846393852</v>
      </c>
      <c r="Q110" s="143">
        <v>3010</v>
      </c>
      <c r="S110" s="115">
        <v>23.267925383529878</v>
      </c>
      <c r="T110" s="133">
        <v>4.134507523327748</v>
      </c>
      <c r="U110" s="71">
        <v>1351</v>
      </c>
      <c r="V110" s="79"/>
    </row>
    <row r="111" spans="1:22" ht="12.75">
      <c r="A111" s="73"/>
      <c r="D111" s="108"/>
      <c r="G111" s="141"/>
      <c r="H111" s="141"/>
      <c r="I111" s="143"/>
      <c r="L111" s="129"/>
      <c r="O111" s="141"/>
      <c r="P111" s="141"/>
      <c r="Q111" s="143"/>
      <c r="S111" s="130"/>
      <c r="T111" s="133"/>
      <c r="U111" s="71"/>
      <c r="V111" s="79"/>
    </row>
    <row r="112" spans="1:22" ht="12.75">
      <c r="A112" s="73" t="s">
        <v>109</v>
      </c>
      <c r="B112" s="91" t="s">
        <v>0</v>
      </c>
      <c r="D112" s="108"/>
      <c r="G112" s="141"/>
      <c r="H112" s="141"/>
      <c r="I112" s="143"/>
      <c r="L112" s="129"/>
      <c r="O112" s="156">
        <v>0.43601079688717026</v>
      </c>
      <c r="P112" s="141">
        <v>0.3224249151046604</v>
      </c>
      <c r="Q112" s="143">
        <v>3185</v>
      </c>
      <c r="S112" s="115">
        <v>1.243447759783372</v>
      </c>
      <c r="T112" s="133">
        <v>1.0655455857514537</v>
      </c>
      <c r="U112" s="71">
        <v>1399</v>
      </c>
      <c r="V112" s="79"/>
    </row>
    <row r="113" spans="1:22" ht="25.5">
      <c r="A113" s="73"/>
      <c r="B113" s="91" t="s">
        <v>1</v>
      </c>
      <c r="D113" s="108"/>
      <c r="G113" s="141"/>
      <c r="H113" s="141"/>
      <c r="I113" s="143"/>
      <c r="L113" s="129"/>
      <c r="O113" s="156">
        <v>3.24504025367993</v>
      </c>
      <c r="P113" s="141">
        <v>0.8671125865563796</v>
      </c>
      <c r="Q113" s="143">
        <v>3185</v>
      </c>
      <c r="S113" s="115">
        <v>3.4206204373670888</v>
      </c>
      <c r="T113" s="133">
        <v>1.7477123334300078</v>
      </c>
      <c r="U113" s="71">
        <v>1399</v>
      </c>
      <c r="V113" s="79"/>
    </row>
    <row r="114" spans="1:22" ht="25.5">
      <c r="A114" s="73"/>
      <c r="B114" s="91" t="s">
        <v>117</v>
      </c>
      <c r="D114" s="108"/>
      <c r="G114" s="141"/>
      <c r="H114" s="141"/>
      <c r="I114" s="143"/>
      <c r="L114" s="129"/>
      <c r="O114" s="156">
        <v>21.38845654532491</v>
      </c>
      <c r="P114" s="141">
        <v>2.0066041783335002</v>
      </c>
      <c r="Q114" s="143">
        <v>3185</v>
      </c>
      <c r="S114" s="115">
        <v>21.6654406410079</v>
      </c>
      <c r="T114" s="133">
        <v>3.96128206754042</v>
      </c>
      <c r="U114" s="71">
        <v>1399</v>
      </c>
      <c r="V114" s="79"/>
    </row>
    <row r="115" spans="1:22" ht="12.75">
      <c r="A115" s="73"/>
      <c r="B115" s="91" t="s">
        <v>2</v>
      </c>
      <c r="D115" s="108"/>
      <c r="G115" s="141"/>
      <c r="H115" s="141"/>
      <c r="I115" s="143"/>
      <c r="L115" s="129"/>
      <c r="O115" s="156">
        <v>30.82308041871895</v>
      </c>
      <c r="P115" s="141">
        <v>2.25968268086355</v>
      </c>
      <c r="Q115" s="143">
        <v>3185</v>
      </c>
      <c r="S115" s="115">
        <v>29.666781765057912</v>
      </c>
      <c r="T115" s="133">
        <v>4.392287564030074</v>
      </c>
      <c r="U115" s="71">
        <v>1399</v>
      </c>
      <c r="V115" s="79"/>
    </row>
    <row r="116" spans="1:22" ht="12.75">
      <c r="A116" s="73"/>
      <c r="B116" s="91" t="s">
        <v>3</v>
      </c>
      <c r="D116" s="108"/>
      <c r="G116" s="141"/>
      <c r="H116" s="141"/>
      <c r="I116" s="143"/>
      <c r="L116" s="129"/>
      <c r="O116" s="156">
        <v>44.015940980611965</v>
      </c>
      <c r="P116" s="141">
        <v>2.429215338041729</v>
      </c>
      <c r="Q116" s="143">
        <v>3185</v>
      </c>
      <c r="S116" s="115">
        <v>43.86358185173633</v>
      </c>
      <c r="T116" s="133">
        <v>4.771442537796908</v>
      </c>
      <c r="U116" s="71">
        <v>1399</v>
      </c>
      <c r="V116" s="79"/>
    </row>
    <row r="117" spans="1:22" ht="12.75">
      <c r="A117" s="73"/>
      <c r="D117" s="108"/>
      <c r="G117" s="141"/>
      <c r="H117" s="141"/>
      <c r="I117" s="143"/>
      <c r="L117" s="129"/>
      <c r="O117" s="141"/>
      <c r="P117" s="141"/>
      <c r="Q117" s="143"/>
      <c r="S117" s="130"/>
      <c r="T117" s="133"/>
      <c r="U117" s="71"/>
      <c r="V117" s="79"/>
    </row>
    <row r="118" spans="1:22" ht="12.75">
      <c r="A118" s="73" t="s">
        <v>113</v>
      </c>
      <c r="B118" s="91" t="s">
        <v>0</v>
      </c>
      <c r="C118" s="115">
        <v>2.7449931134793046</v>
      </c>
      <c r="D118" s="108">
        <v>0.5619621825658396</v>
      </c>
      <c r="E118" s="75">
        <v>6235</v>
      </c>
      <c r="G118" s="147">
        <v>2.7285131483982927</v>
      </c>
      <c r="H118" s="141">
        <v>0.758699499609615</v>
      </c>
      <c r="I118" s="143">
        <v>5549</v>
      </c>
      <c r="K118" s="115">
        <v>2.226123090970558</v>
      </c>
      <c r="L118" s="129">
        <f>K118/2</f>
        <v>1.113061545485279</v>
      </c>
      <c r="M118" s="75">
        <v>6180</v>
      </c>
      <c r="O118" s="156">
        <v>2.140089090953446</v>
      </c>
      <c r="P118" s="141">
        <v>0.6636331973929672</v>
      </c>
      <c r="Q118" s="143">
        <v>3627</v>
      </c>
      <c r="S118" s="115">
        <v>3.073184880935216</v>
      </c>
      <c r="T118" s="133">
        <v>1.5090384149003189</v>
      </c>
      <c r="U118" s="71">
        <v>1692</v>
      </c>
      <c r="V118" s="79"/>
    </row>
    <row r="119" spans="1:22" ht="25.5">
      <c r="A119" s="73"/>
      <c r="B119" s="91" t="s">
        <v>1</v>
      </c>
      <c r="C119" s="115">
        <v>11.593762041721739</v>
      </c>
      <c r="D119" s="108">
        <v>1.10111866053711</v>
      </c>
      <c r="E119" s="75">
        <v>6235</v>
      </c>
      <c r="G119" s="147">
        <v>10.631285221866595</v>
      </c>
      <c r="H119" s="141">
        <v>1.4354882303499767</v>
      </c>
      <c r="I119" s="143">
        <v>5549</v>
      </c>
      <c r="K119" s="115">
        <v>11.223295159032533</v>
      </c>
      <c r="L119" s="129">
        <f>K119/2</f>
        <v>5.611647579516267</v>
      </c>
      <c r="M119" s="75">
        <v>6180</v>
      </c>
      <c r="O119" s="156">
        <v>10.598881034199463</v>
      </c>
      <c r="P119" s="141">
        <v>1.411598714920152</v>
      </c>
      <c r="Q119" s="143">
        <v>3627</v>
      </c>
      <c r="S119" s="115">
        <v>12.097593663231818</v>
      </c>
      <c r="T119" s="133">
        <v>2.8512405502192397</v>
      </c>
      <c r="U119" s="71">
        <v>1692</v>
      </c>
      <c r="V119" s="79"/>
    </row>
    <row r="120" spans="1:22" ht="25.5">
      <c r="A120" s="73"/>
      <c r="B120" s="91" t="s">
        <v>117</v>
      </c>
      <c r="C120" s="115">
        <v>31.006625356576308</v>
      </c>
      <c r="D120" s="108">
        <v>1.5907847586636166</v>
      </c>
      <c r="E120" s="75">
        <v>6235</v>
      </c>
      <c r="G120" s="147">
        <v>30.04779160890427</v>
      </c>
      <c r="H120" s="141">
        <v>2.1351136111751092</v>
      </c>
      <c r="I120" s="143">
        <v>5549</v>
      </c>
      <c r="K120" s="115">
        <v>31.6448749601542</v>
      </c>
      <c r="L120" s="129">
        <f>K120/2</f>
        <v>15.8224374800771</v>
      </c>
      <c r="M120" s="75">
        <v>6180</v>
      </c>
      <c r="O120" s="156">
        <v>31.810645520359508</v>
      </c>
      <c r="P120" s="141">
        <v>2.1357691002172494</v>
      </c>
      <c r="Q120" s="143">
        <v>3627</v>
      </c>
      <c r="S120" s="115">
        <v>31.563365462575188</v>
      </c>
      <c r="T120" s="133">
        <v>4.063684237701477</v>
      </c>
      <c r="U120" s="71">
        <v>1692</v>
      </c>
      <c r="V120" s="79"/>
    </row>
    <row r="121" spans="1:22" ht="12.75">
      <c r="A121" s="73"/>
      <c r="B121" s="91" t="s">
        <v>2</v>
      </c>
      <c r="D121" s="108"/>
      <c r="G121" s="141"/>
      <c r="H121" s="141"/>
      <c r="I121" s="143"/>
      <c r="L121" s="129"/>
      <c r="O121" s="156">
        <v>26.680968115847506</v>
      </c>
      <c r="P121" s="141">
        <v>2.028238027855023</v>
      </c>
      <c r="Q121" s="143">
        <v>3627</v>
      </c>
      <c r="S121" s="115">
        <v>24.408179351237724</v>
      </c>
      <c r="T121" s="133">
        <v>3.7556842766369236</v>
      </c>
      <c r="U121" s="71">
        <v>1692</v>
      </c>
      <c r="V121" s="79"/>
    </row>
    <row r="122" spans="1:22" ht="12.75">
      <c r="A122" s="73"/>
      <c r="B122" s="91" t="s">
        <v>3</v>
      </c>
      <c r="D122" s="108"/>
      <c r="G122" s="141"/>
      <c r="H122" s="141"/>
      <c r="I122" s="143"/>
      <c r="L122" s="129"/>
      <c r="O122" s="156">
        <v>28.67419849276762</v>
      </c>
      <c r="P122" s="141">
        <v>2.0738566912155143</v>
      </c>
      <c r="Q122" s="143">
        <v>3627</v>
      </c>
      <c r="S122" s="115">
        <v>28.75847450899207</v>
      </c>
      <c r="T122" s="133">
        <v>3.9576146779710015</v>
      </c>
      <c r="U122" s="71">
        <v>1692</v>
      </c>
      <c r="V122" s="79"/>
    </row>
    <row r="123" spans="1:22" ht="12.75">
      <c r="A123" s="73"/>
      <c r="G123" s="141"/>
      <c r="H123" s="142"/>
      <c r="I123" s="143"/>
      <c r="O123" s="141"/>
      <c r="P123" s="141"/>
      <c r="Q123" s="143"/>
      <c r="S123" s="130"/>
      <c r="T123" s="57"/>
      <c r="U123" s="71"/>
      <c r="V123" s="79"/>
    </row>
    <row r="124" spans="1:22" ht="12.75">
      <c r="A124" s="73"/>
      <c r="G124" s="141"/>
      <c r="H124" s="142"/>
      <c r="I124" s="143"/>
      <c r="O124" s="141"/>
      <c r="P124" s="142"/>
      <c r="Q124" s="143"/>
      <c r="S124" s="130"/>
      <c r="T124" s="57"/>
      <c r="U124" s="71"/>
      <c r="V124" s="79"/>
    </row>
    <row r="125" spans="1:22" ht="12.75">
      <c r="A125" s="18"/>
      <c r="B125" s="29"/>
      <c r="C125" s="121"/>
      <c r="D125" s="127"/>
      <c r="E125" s="62"/>
      <c r="F125" s="29"/>
      <c r="G125" s="149"/>
      <c r="H125" s="150"/>
      <c r="I125" s="151"/>
      <c r="J125" s="29"/>
      <c r="K125" s="121"/>
      <c r="L125" s="127"/>
      <c r="M125" s="62"/>
      <c r="N125" s="29"/>
      <c r="O125" s="149"/>
      <c r="P125" s="150"/>
      <c r="Q125" s="151"/>
      <c r="R125" s="29"/>
      <c r="S125" s="132"/>
      <c r="T125" s="57"/>
      <c r="U125" s="25"/>
      <c r="V125" s="79"/>
    </row>
    <row r="126" spans="1:22" ht="12.75">
      <c r="A126" s="100" t="s">
        <v>150</v>
      </c>
      <c r="B126" s="90"/>
      <c r="C126" s="112"/>
      <c r="D126" s="126"/>
      <c r="F126" s="90"/>
      <c r="G126" s="145"/>
      <c r="H126" s="152"/>
      <c r="I126" s="143"/>
      <c r="J126" s="90"/>
      <c r="K126" s="112"/>
      <c r="L126" s="126"/>
      <c r="N126" s="90"/>
      <c r="O126" s="145"/>
      <c r="P126" s="152"/>
      <c r="Q126" s="143"/>
      <c r="R126" s="90"/>
      <c r="T126" s="57"/>
      <c r="U126" s="71"/>
      <c r="V126" s="79"/>
    </row>
    <row r="127" spans="1:22" ht="12.75">
      <c r="A127" s="73" t="s">
        <v>114</v>
      </c>
      <c r="C127" s="111">
        <v>23.831100029416344</v>
      </c>
      <c r="D127" s="108">
        <v>0.6905941805461566</v>
      </c>
      <c r="E127" s="75">
        <v>28072</v>
      </c>
      <c r="G127" s="144">
        <v>24.067724363740684</v>
      </c>
      <c r="H127" s="141">
        <v>0.7169519578387735</v>
      </c>
      <c r="I127" s="143">
        <v>24174</v>
      </c>
      <c r="K127" s="111">
        <v>23.298917313525106</v>
      </c>
      <c r="L127" s="108">
        <v>0.6739359924931385</v>
      </c>
      <c r="M127" s="75">
        <v>25720</v>
      </c>
      <c r="O127" s="144">
        <v>24.11887010433438</v>
      </c>
      <c r="P127" s="141">
        <v>0.982799537525862</v>
      </c>
      <c r="Q127" s="143">
        <v>14452</v>
      </c>
      <c r="S127" s="111">
        <v>24.290855184139765</v>
      </c>
      <c r="T127" s="57">
        <v>1.975248018543521</v>
      </c>
      <c r="U127" s="71">
        <v>6097</v>
      </c>
      <c r="V127" s="79"/>
    </row>
    <row r="128" spans="1:22" ht="12.75">
      <c r="A128" s="73" t="s">
        <v>3</v>
      </c>
      <c r="C128" s="111">
        <v>7.21154935970088</v>
      </c>
      <c r="D128" s="108">
        <v>0.4192984717391921</v>
      </c>
      <c r="E128" s="75">
        <v>28072</v>
      </c>
      <c r="G128" s="144">
        <v>8.155813158175395</v>
      </c>
      <c r="H128" s="141">
        <v>0.45900646593618166</v>
      </c>
      <c r="I128" s="143">
        <v>24174</v>
      </c>
      <c r="K128" s="111">
        <v>8.098383912227558</v>
      </c>
      <c r="L128" s="108">
        <v>0.43492141135087437</v>
      </c>
      <c r="M128" s="75">
        <v>25720</v>
      </c>
      <c r="O128" s="144">
        <v>9.045167483016865</v>
      </c>
      <c r="P128" s="141">
        <v>0.658932252445112</v>
      </c>
      <c r="Q128" s="143">
        <v>14452</v>
      </c>
      <c r="S128" s="111">
        <v>8.512652532916743</v>
      </c>
      <c r="T128" s="57">
        <v>1.285402184255012</v>
      </c>
      <c r="U128" s="71">
        <v>6097</v>
      </c>
      <c r="V128" s="79"/>
    </row>
    <row r="129" spans="1:22" ht="14.25" customHeight="1">
      <c r="A129" s="73" t="s">
        <v>2</v>
      </c>
      <c r="C129" s="111">
        <v>6.493655115060062</v>
      </c>
      <c r="D129" s="108">
        <v>0.399417581616587</v>
      </c>
      <c r="E129" s="75">
        <v>28072</v>
      </c>
      <c r="G129" s="144">
        <v>6.430722551029195</v>
      </c>
      <c r="H129" s="141">
        <v>0.4113920141055063</v>
      </c>
      <c r="I129" s="143">
        <v>24174</v>
      </c>
      <c r="K129" s="111">
        <v>6.396192839757977</v>
      </c>
      <c r="L129" s="108">
        <v>0.39008348588516517</v>
      </c>
      <c r="M129" s="75">
        <v>25720</v>
      </c>
      <c r="O129" s="144">
        <v>6.937095621891762</v>
      </c>
      <c r="P129" s="141">
        <v>0.5837094322383538</v>
      </c>
      <c r="Q129" s="143">
        <v>14452</v>
      </c>
      <c r="S129" s="111">
        <v>6.491732067495047</v>
      </c>
      <c r="T129" s="57">
        <v>1.1348314468608067</v>
      </c>
      <c r="U129" s="71">
        <v>6097</v>
      </c>
      <c r="V129" s="79"/>
    </row>
    <row r="130" spans="1:21" ht="12.75">
      <c r="A130" s="74" t="s">
        <v>115</v>
      </c>
      <c r="C130" s="111">
        <v>62.46369549582271</v>
      </c>
      <c r="D130" s="108">
        <v>0.7848770344833795</v>
      </c>
      <c r="E130" s="75">
        <v>28072</v>
      </c>
      <c r="G130" s="144">
        <v>61.345739927054716</v>
      </c>
      <c r="H130" s="141">
        <v>0.8166768019565716</v>
      </c>
      <c r="I130" s="143">
        <v>24174</v>
      </c>
      <c r="K130" s="111">
        <v>62.206505934489364</v>
      </c>
      <c r="L130" s="108">
        <v>0.7729946007748367</v>
      </c>
      <c r="M130" s="75">
        <v>25720</v>
      </c>
      <c r="O130" s="144">
        <v>59.89886679075699</v>
      </c>
      <c r="P130" s="141">
        <v>1.1259191230735937</v>
      </c>
      <c r="Q130" s="143">
        <v>14452</v>
      </c>
      <c r="S130" s="111">
        <v>60.70476021544845</v>
      </c>
      <c r="T130" s="76">
        <v>2.249610900429534</v>
      </c>
      <c r="U130" s="72">
        <v>6097</v>
      </c>
    </row>
    <row r="131" spans="1:21" ht="12.75">
      <c r="A131" s="93"/>
      <c r="B131" s="93"/>
      <c r="C131" s="122"/>
      <c r="D131" s="128"/>
      <c r="E131" s="94"/>
      <c r="F131" s="93"/>
      <c r="G131" s="153"/>
      <c r="H131" s="154"/>
      <c r="I131" s="155"/>
      <c r="J131" s="93"/>
      <c r="K131" s="122"/>
      <c r="L131" s="128"/>
      <c r="M131" s="94"/>
      <c r="N131" s="93"/>
      <c r="O131" s="153"/>
      <c r="P131" s="154"/>
      <c r="Q131" s="155"/>
      <c r="R131" s="93"/>
      <c r="S131" s="122"/>
      <c r="T131" s="134"/>
      <c r="U131" s="95"/>
    </row>
    <row r="132" spans="1:22" ht="12.75">
      <c r="A132" s="19" t="s">
        <v>143</v>
      </c>
      <c r="B132" s="31"/>
      <c r="C132" s="123"/>
      <c r="D132" s="123"/>
      <c r="E132" s="61"/>
      <c r="F132" s="31"/>
      <c r="G132" s="123"/>
      <c r="H132" s="123"/>
      <c r="I132" s="61"/>
      <c r="J132" s="31"/>
      <c r="K132" s="123"/>
      <c r="L132" s="123"/>
      <c r="M132" s="61"/>
      <c r="N132" s="31"/>
      <c r="O132" s="123"/>
      <c r="P132" s="123"/>
      <c r="Q132" s="61"/>
      <c r="R132" s="31"/>
      <c r="S132" s="102"/>
      <c r="T132" s="103"/>
      <c r="U132" s="25"/>
      <c r="V132" s="79"/>
    </row>
    <row r="133" spans="1:22" ht="12.75">
      <c r="A133" s="20" t="s">
        <v>147</v>
      </c>
      <c r="B133" s="31"/>
      <c r="C133" s="123"/>
      <c r="D133" s="123"/>
      <c r="E133" s="61"/>
      <c r="F133" s="31"/>
      <c r="G133" s="123"/>
      <c r="H133" s="123"/>
      <c r="I133" s="61"/>
      <c r="J133" s="31"/>
      <c r="K133" s="123"/>
      <c r="L133" s="123"/>
      <c r="M133" s="61"/>
      <c r="N133" s="31"/>
      <c r="O133" s="123"/>
      <c r="P133" s="123"/>
      <c r="Q133" s="61"/>
      <c r="R133" s="31"/>
      <c r="S133" s="102"/>
      <c r="T133" s="103"/>
      <c r="U133" s="25"/>
      <c r="V133" s="79"/>
    </row>
    <row r="134" spans="1:22" ht="12.75">
      <c r="A134" s="79" t="s">
        <v>148</v>
      </c>
      <c r="T134" s="77"/>
      <c r="U134" s="71"/>
      <c r="V134" s="79"/>
    </row>
    <row r="135" spans="1:22" ht="12.75">
      <c r="A135" s="79" t="s">
        <v>151</v>
      </c>
      <c r="T135" s="77"/>
      <c r="U135" s="71"/>
      <c r="V135" s="79"/>
    </row>
    <row r="136" spans="1:22" ht="12.75">
      <c r="A136" s="80"/>
      <c r="B136" s="82"/>
      <c r="T136" s="77"/>
      <c r="U136" s="71"/>
      <c r="V136" s="79"/>
    </row>
    <row r="137" spans="1:22" ht="12.75">
      <c r="A137" s="79"/>
      <c r="T137" s="77"/>
      <c r="U137" s="71"/>
      <c r="V137" s="79"/>
    </row>
    <row r="138" spans="1:22" ht="12.75">
      <c r="A138" s="73"/>
      <c r="T138" s="77"/>
      <c r="U138" s="71"/>
      <c r="V138" s="79"/>
    </row>
  </sheetData>
  <sheetProtection/>
  <printOptions/>
  <pageMargins left="0.7" right="0.7" top="0.75" bottom="0.75" header="0.3" footer="0.3"/>
  <pageSetup fitToHeight="2" fitToWidth="2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0"/>
  <sheetViews>
    <sheetView zoomScale="90" zoomScaleNormal="90" zoomScalePageLayoutView="0" workbookViewId="0" topLeftCell="A1">
      <selection activeCell="A2" sqref="A2"/>
    </sheetView>
  </sheetViews>
  <sheetFormatPr defaultColWidth="9.00390625" defaultRowHeight="15.75"/>
  <cols>
    <col min="1" max="1" width="24.00390625" style="1" bestFit="1" customWidth="1"/>
    <col min="2" max="3" width="8.625" style="107" customWidth="1"/>
    <col min="4" max="4" width="10.625" style="14" customWidth="1"/>
    <col min="5" max="5" width="1.625" style="4" customWidth="1"/>
    <col min="6" max="7" width="8.625" style="107" customWidth="1"/>
    <col min="8" max="8" width="10.625" style="5" customWidth="1"/>
    <col min="9" max="9" width="1.625" style="4" customWidth="1"/>
    <col min="10" max="11" width="8.625" style="161" customWidth="1"/>
    <col min="12" max="12" width="10.625" style="14" customWidth="1"/>
    <col min="13" max="13" width="1.625" style="4" customWidth="1"/>
    <col min="14" max="15" width="8.625" style="107" customWidth="1"/>
    <col min="16" max="16" width="10.625" style="14" customWidth="1"/>
    <col min="17" max="17" width="1.625" style="4" customWidth="1"/>
    <col min="18" max="19" width="8.625" style="9" customWidth="1"/>
    <col min="20" max="20" width="10.625" style="179" customWidth="1"/>
    <col min="21" max="16384" width="9.00390625" style="1" customWidth="1"/>
  </cols>
  <sheetData>
    <row r="2" spans="1:18" ht="12.75">
      <c r="A2" s="6" t="s">
        <v>160</v>
      </c>
      <c r="B2" s="159"/>
      <c r="C2" s="159"/>
      <c r="D2" s="46"/>
      <c r="E2" s="3"/>
      <c r="F2" s="159"/>
      <c r="G2" s="159"/>
      <c r="H2" s="13"/>
      <c r="I2" s="3"/>
      <c r="J2" s="169"/>
      <c r="K2" s="169"/>
      <c r="L2" s="46"/>
      <c r="M2" s="3"/>
      <c r="N2" s="159"/>
      <c r="O2" s="159"/>
      <c r="P2" s="46"/>
      <c r="Q2" s="3"/>
      <c r="R2" s="8"/>
    </row>
    <row r="3" spans="1:18" ht="12.75">
      <c r="A3" s="4"/>
      <c r="R3" s="8"/>
    </row>
    <row r="4" spans="1:20" ht="12.75">
      <c r="A4" s="32"/>
      <c r="B4" s="217" t="s">
        <v>60</v>
      </c>
      <c r="C4" s="217"/>
      <c r="D4" s="217"/>
      <c r="E4" s="55"/>
      <c r="F4" s="218" t="s">
        <v>61</v>
      </c>
      <c r="G4" s="218"/>
      <c r="H4" s="218"/>
      <c r="I4" s="55"/>
      <c r="J4" s="219" t="s">
        <v>62</v>
      </c>
      <c r="K4" s="219"/>
      <c r="L4" s="219"/>
      <c r="M4" s="55"/>
      <c r="N4" s="218" t="s">
        <v>63</v>
      </c>
      <c r="O4" s="218"/>
      <c r="P4" s="218"/>
      <c r="Q4" s="55"/>
      <c r="R4" s="219" t="s">
        <v>64</v>
      </c>
      <c r="S4" s="219"/>
      <c r="T4" s="219"/>
    </row>
    <row r="5" spans="1:20" ht="25.5">
      <c r="A5" s="32"/>
      <c r="B5" s="33" t="s">
        <v>4</v>
      </c>
      <c r="C5" s="34" t="s">
        <v>59</v>
      </c>
      <c r="D5" s="177" t="s">
        <v>5</v>
      </c>
      <c r="E5" s="35"/>
      <c r="F5" s="138" t="s">
        <v>4</v>
      </c>
      <c r="G5" s="139" t="s">
        <v>59</v>
      </c>
      <c r="H5" s="140" t="s">
        <v>5</v>
      </c>
      <c r="I5" s="35"/>
      <c r="J5" s="33" t="s">
        <v>4</v>
      </c>
      <c r="K5" s="64" t="s">
        <v>59</v>
      </c>
      <c r="L5" s="177" t="s">
        <v>5</v>
      </c>
      <c r="M5" s="35"/>
      <c r="N5" s="138" t="s">
        <v>4</v>
      </c>
      <c r="O5" s="139" t="s">
        <v>59</v>
      </c>
      <c r="P5" s="140" t="s">
        <v>5</v>
      </c>
      <c r="Q5" s="35"/>
      <c r="R5" s="64" t="s">
        <v>149</v>
      </c>
      <c r="S5" s="34" t="s">
        <v>59</v>
      </c>
      <c r="T5" s="177" t="s">
        <v>5</v>
      </c>
    </row>
    <row r="6" spans="1:20" ht="12.75">
      <c r="A6" s="5" t="s">
        <v>13</v>
      </c>
      <c r="F6" s="185"/>
      <c r="G6" s="185"/>
      <c r="H6" s="186"/>
      <c r="N6" s="185"/>
      <c r="O6" s="185"/>
      <c r="P6" s="192"/>
      <c r="R6" s="8"/>
      <c r="S6" s="8"/>
      <c r="T6" s="24"/>
    </row>
    <row r="7" spans="1:20" ht="12.75">
      <c r="A7" s="4" t="s">
        <v>33</v>
      </c>
      <c r="B7" s="107" t="s">
        <v>144</v>
      </c>
      <c r="F7" s="185" t="s">
        <v>144</v>
      </c>
      <c r="G7" s="185"/>
      <c r="H7" s="186"/>
      <c r="J7" s="107" t="s">
        <v>144</v>
      </c>
      <c r="N7" s="185" t="s">
        <v>144</v>
      </c>
      <c r="O7" s="185"/>
      <c r="P7" s="192"/>
      <c r="R7" s="172">
        <f>0.598526703499079*100</f>
        <v>59.852670349907896</v>
      </c>
      <c r="S7" s="8">
        <v>7.565791043442303</v>
      </c>
      <c r="T7" s="180">
        <v>515</v>
      </c>
    </row>
    <row r="8" spans="1:20" ht="12.75">
      <c r="A8" s="7">
        <v>2</v>
      </c>
      <c r="B8" s="107" t="s">
        <v>144</v>
      </c>
      <c r="F8" s="185" t="s">
        <v>144</v>
      </c>
      <c r="G8" s="185"/>
      <c r="H8" s="186"/>
      <c r="J8" s="107" t="s">
        <v>144</v>
      </c>
      <c r="N8" s="185" t="s">
        <v>144</v>
      </c>
      <c r="O8" s="185"/>
      <c r="P8" s="192"/>
      <c r="R8" s="172">
        <f>0.640471512770138*100</f>
        <v>64.0471512770138</v>
      </c>
      <c r="S8" s="8">
        <v>7.649654685060316</v>
      </c>
      <c r="T8" s="180">
        <v>511</v>
      </c>
    </row>
    <row r="9" spans="1:20" ht="12.75">
      <c r="A9" s="7">
        <v>3</v>
      </c>
      <c r="B9" s="107" t="s">
        <v>144</v>
      </c>
      <c r="C9" s="166"/>
      <c r="E9" s="5"/>
      <c r="F9" s="185" t="s">
        <v>144</v>
      </c>
      <c r="G9" s="187"/>
      <c r="H9" s="186"/>
      <c r="I9" s="5"/>
      <c r="J9" s="107" t="s">
        <v>144</v>
      </c>
      <c r="K9" s="171"/>
      <c r="M9" s="5"/>
      <c r="N9" s="185" t="s">
        <v>144</v>
      </c>
      <c r="O9" s="187"/>
      <c r="P9" s="192"/>
      <c r="Q9" s="5"/>
      <c r="R9" s="172">
        <f>0.731871838111298*100</f>
        <v>73.1871838111298</v>
      </c>
      <c r="S9" s="8">
        <v>6.542527344927393</v>
      </c>
      <c r="T9" s="180">
        <v>566</v>
      </c>
    </row>
    <row r="10" spans="1:20" ht="12.75">
      <c r="A10" s="7">
        <v>4</v>
      </c>
      <c r="B10" s="107" t="s">
        <v>144</v>
      </c>
      <c r="F10" s="185" t="s">
        <v>144</v>
      </c>
      <c r="G10" s="185"/>
      <c r="H10" s="186"/>
      <c r="J10" s="107" t="s">
        <v>144</v>
      </c>
      <c r="N10" s="185" t="s">
        <v>144</v>
      </c>
      <c r="O10" s="185"/>
      <c r="P10" s="192"/>
      <c r="R10" s="172">
        <f>0.76*100</f>
        <v>76</v>
      </c>
      <c r="S10" s="8">
        <v>5.9121397352029135</v>
      </c>
      <c r="T10" s="180">
        <v>695</v>
      </c>
    </row>
    <row r="11" spans="1:20" ht="12.75">
      <c r="A11" s="7">
        <v>5</v>
      </c>
      <c r="B11" s="107" t="s">
        <v>144</v>
      </c>
      <c r="F11" s="185" t="s">
        <v>144</v>
      </c>
      <c r="G11" s="185"/>
      <c r="H11" s="186"/>
      <c r="J11" s="107" t="s">
        <v>144</v>
      </c>
      <c r="N11" s="185" t="s">
        <v>144</v>
      </c>
      <c r="O11" s="185"/>
      <c r="P11" s="192"/>
      <c r="R11" s="172">
        <f>0.76283185840708*100</f>
        <v>76.283185840708</v>
      </c>
      <c r="S11" s="8">
        <v>6.435799743828923</v>
      </c>
      <c r="T11" s="180">
        <v>606</v>
      </c>
    </row>
    <row r="12" spans="1:20" ht="12.75">
      <c r="A12" s="7">
        <v>6</v>
      </c>
      <c r="B12" s="107" t="s">
        <v>144</v>
      </c>
      <c r="F12" s="185" t="s">
        <v>144</v>
      </c>
      <c r="G12" s="185"/>
      <c r="H12" s="186"/>
      <c r="J12" s="107" t="s">
        <v>144</v>
      </c>
      <c r="N12" s="185" t="s">
        <v>144</v>
      </c>
      <c r="O12" s="185"/>
      <c r="P12" s="192"/>
      <c r="R12" s="172">
        <f>0.788888888888889*100</f>
        <v>78.8888888888889</v>
      </c>
      <c r="S12" s="8">
        <v>5.469925065168503</v>
      </c>
      <c r="T12" s="180">
        <v>681</v>
      </c>
    </row>
    <row r="13" spans="1:20" ht="12.75">
      <c r="A13" s="7">
        <v>7</v>
      </c>
      <c r="B13" s="107" t="s">
        <v>144</v>
      </c>
      <c r="F13" s="185" t="s">
        <v>144</v>
      </c>
      <c r="G13" s="185"/>
      <c r="H13" s="186"/>
      <c r="J13" s="107" t="s">
        <v>144</v>
      </c>
      <c r="N13" s="185" t="s">
        <v>144</v>
      </c>
      <c r="O13" s="185"/>
      <c r="P13" s="192"/>
      <c r="R13" s="172">
        <f>0.783783783783784*100</f>
        <v>78.3783783783784</v>
      </c>
      <c r="S13" s="8">
        <v>5.737058963080997</v>
      </c>
      <c r="T13" s="180">
        <v>652</v>
      </c>
    </row>
    <row r="14" spans="1:20" ht="12.75">
      <c r="A14" s="7">
        <v>8</v>
      </c>
      <c r="B14" s="107" t="s">
        <v>144</v>
      </c>
      <c r="F14" s="185" t="s">
        <v>144</v>
      </c>
      <c r="G14" s="185"/>
      <c r="H14" s="186"/>
      <c r="J14" s="107" t="s">
        <v>144</v>
      </c>
      <c r="N14" s="185" t="s">
        <v>144</v>
      </c>
      <c r="O14" s="185"/>
      <c r="P14" s="192"/>
      <c r="R14" s="172">
        <f>0.779270633397313*100</f>
        <v>77.92706333973129</v>
      </c>
      <c r="S14" s="8">
        <v>6.534908508090602</v>
      </c>
      <c r="T14" s="180">
        <v>584</v>
      </c>
    </row>
    <row r="15" spans="1:20" ht="12.75">
      <c r="A15" s="7">
        <v>9</v>
      </c>
      <c r="B15" s="107" t="s">
        <v>144</v>
      </c>
      <c r="F15" s="185" t="s">
        <v>144</v>
      </c>
      <c r="G15" s="185"/>
      <c r="H15" s="186"/>
      <c r="J15" s="107" t="s">
        <v>144</v>
      </c>
      <c r="N15" s="185" t="s">
        <v>144</v>
      </c>
      <c r="O15" s="185"/>
      <c r="P15" s="192"/>
      <c r="R15" s="172">
        <f>0.806501547987616*100</f>
        <v>80.65015479876159</v>
      </c>
      <c r="S15" s="8">
        <v>5.589967086291388</v>
      </c>
      <c r="T15" s="180">
        <v>604</v>
      </c>
    </row>
    <row r="16" spans="1:20" ht="12.75">
      <c r="A16" s="4" t="s">
        <v>34</v>
      </c>
      <c r="B16" s="107" t="s">
        <v>144</v>
      </c>
      <c r="D16" s="22"/>
      <c r="F16" s="185" t="s">
        <v>144</v>
      </c>
      <c r="G16" s="185"/>
      <c r="H16" s="186"/>
      <c r="J16" s="107" t="s">
        <v>144</v>
      </c>
      <c r="N16" s="185" t="s">
        <v>144</v>
      </c>
      <c r="O16" s="185"/>
      <c r="P16" s="192"/>
      <c r="R16" s="172">
        <f>0.866261398176292*100</f>
        <v>86.6261398176292</v>
      </c>
      <c r="S16" s="8">
        <v>4.772259850889135</v>
      </c>
      <c r="T16" s="180">
        <v>683</v>
      </c>
    </row>
    <row r="17" spans="1:20" ht="12.75">
      <c r="A17" s="4"/>
      <c r="D17" s="22"/>
      <c r="F17" s="185"/>
      <c r="G17" s="185"/>
      <c r="H17" s="186"/>
      <c r="L17" s="22"/>
      <c r="N17" s="185"/>
      <c r="O17" s="185"/>
      <c r="P17" s="192"/>
      <c r="R17" s="173"/>
      <c r="S17" s="8"/>
      <c r="T17" s="181"/>
    </row>
    <row r="18" spans="1:20" ht="12.75">
      <c r="A18" s="5" t="s">
        <v>14</v>
      </c>
      <c r="D18" s="22"/>
      <c r="F18" s="185"/>
      <c r="G18" s="185"/>
      <c r="H18" s="143"/>
      <c r="I18" s="21"/>
      <c r="L18" s="22"/>
      <c r="N18" s="185"/>
      <c r="O18" s="185"/>
      <c r="P18" s="143"/>
      <c r="R18" s="97"/>
      <c r="S18" s="8"/>
      <c r="T18" s="182"/>
    </row>
    <row r="19" spans="1:20" ht="12.75">
      <c r="A19" s="1" t="s">
        <v>16</v>
      </c>
      <c r="B19" s="160">
        <v>70.1704545454545</v>
      </c>
      <c r="C19" s="160">
        <v>2.3610688248667984</v>
      </c>
      <c r="D19" s="47">
        <v>2553</v>
      </c>
      <c r="E19" s="18"/>
      <c r="F19" s="188">
        <v>71.1147274206672</v>
      </c>
      <c r="G19" s="188">
        <v>2.535255528354419</v>
      </c>
      <c r="H19" s="189">
        <v>2173</v>
      </c>
      <c r="I19" s="42"/>
      <c r="J19" s="160">
        <v>67.1767406273909</v>
      </c>
      <c r="K19" s="160">
        <v>2.478687796445776</v>
      </c>
      <c r="L19" s="178">
        <v>2346</v>
      </c>
      <c r="M19" s="18"/>
      <c r="N19" s="188">
        <v>69.4406548431105</v>
      </c>
      <c r="O19" s="188">
        <v>4.317955350543016</v>
      </c>
      <c r="P19" s="189">
        <v>868</v>
      </c>
      <c r="Q19" s="18"/>
      <c r="R19" s="174">
        <f>0.714285714285714*100</f>
        <v>71.4285714285714</v>
      </c>
      <c r="S19" s="8">
        <v>9.257863248123915</v>
      </c>
      <c r="T19" s="178">
        <v>309</v>
      </c>
    </row>
    <row r="20" spans="1:20" ht="12.75">
      <c r="A20" s="1" t="s">
        <v>17</v>
      </c>
      <c r="B20" s="161">
        <v>71.542341385718</v>
      </c>
      <c r="C20" s="161">
        <v>2.0157129319342673</v>
      </c>
      <c r="D20" s="22">
        <v>3407</v>
      </c>
      <c r="E20" s="5"/>
      <c r="F20" s="190">
        <v>71.5339686443283</v>
      </c>
      <c r="G20" s="190">
        <v>2.2060333717845566</v>
      </c>
      <c r="H20" s="189">
        <v>2845</v>
      </c>
      <c r="I20" s="22"/>
      <c r="J20" s="161">
        <v>74.5953757225433</v>
      </c>
      <c r="K20" s="161">
        <v>2.038870888628672</v>
      </c>
      <c r="L20" s="178">
        <v>2980</v>
      </c>
      <c r="M20" s="5"/>
      <c r="N20" s="190">
        <v>74.0454076367389</v>
      </c>
      <c r="O20" s="190">
        <v>2.7679469959759473</v>
      </c>
      <c r="P20" s="189">
        <v>1913</v>
      </c>
      <c r="Q20" s="5"/>
      <c r="R20" s="174">
        <f>0.738594327990136*100</f>
        <v>73.8594327990136</v>
      </c>
      <c r="S20" s="8">
        <v>5.5492490958193486</v>
      </c>
      <c r="T20" s="178">
        <v>792</v>
      </c>
    </row>
    <row r="21" spans="1:20" ht="12.75">
      <c r="A21" s="1" t="s">
        <v>18</v>
      </c>
      <c r="B21" s="161">
        <v>71.7848236551478</v>
      </c>
      <c r="C21" s="161">
        <v>2.1256111213823843</v>
      </c>
      <c r="D21" s="22">
        <v>3048</v>
      </c>
      <c r="F21" s="190">
        <v>72.4673202614379</v>
      </c>
      <c r="G21" s="190">
        <v>2.286883011533824</v>
      </c>
      <c r="H21" s="189">
        <v>2594</v>
      </c>
      <c r="I21" s="21"/>
      <c r="J21" s="161">
        <v>71.6583684412102</v>
      </c>
      <c r="K21" s="161">
        <v>2.2166071278811543</v>
      </c>
      <c r="L21" s="178">
        <v>2702</v>
      </c>
      <c r="N21" s="190">
        <v>72.2866894197952</v>
      </c>
      <c r="O21" s="190">
        <v>3.295227532160304</v>
      </c>
      <c r="P21" s="189">
        <v>1407</v>
      </c>
      <c r="R21" s="174">
        <f>0.735483870967742*100</f>
        <v>73.5483870967742</v>
      </c>
      <c r="S21" s="8">
        <v>6.370902676135557</v>
      </c>
      <c r="T21" s="178">
        <v>626</v>
      </c>
    </row>
    <row r="22" spans="1:20" ht="12.75">
      <c r="A22" s="1" t="s">
        <v>19</v>
      </c>
      <c r="B22" s="161">
        <v>75.7802746566791</v>
      </c>
      <c r="C22" s="161">
        <v>2.1415687213234023</v>
      </c>
      <c r="D22" s="22">
        <v>2721</v>
      </c>
      <c r="F22" s="190">
        <v>75.8389261744966</v>
      </c>
      <c r="G22" s="190">
        <v>2.264303607727612</v>
      </c>
      <c r="H22" s="189">
        <v>2430</v>
      </c>
      <c r="I22" s="21"/>
      <c r="J22" s="161">
        <v>77.752808988764</v>
      </c>
      <c r="K22" s="161">
        <v>2.114077436985781</v>
      </c>
      <c r="L22" s="178">
        <v>2530</v>
      </c>
      <c r="N22" s="190">
        <v>73.84</v>
      </c>
      <c r="O22" s="190">
        <v>3.2851671562255405</v>
      </c>
      <c r="P22" s="189">
        <v>1365</v>
      </c>
      <c r="R22" s="174">
        <f>0.710775047258979*100</f>
        <v>71.0775047258979</v>
      </c>
      <c r="S22" s="8">
        <v>7.089902934262504</v>
      </c>
      <c r="T22" s="178">
        <v>564</v>
      </c>
    </row>
    <row r="23" spans="1:20" ht="12.75">
      <c r="A23" s="1" t="s">
        <v>20</v>
      </c>
      <c r="B23" s="161">
        <v>73.760539629005</v>
      </c>
      <c r="C23" s="161">
        <v>2.0119380270046037</v>
      </c>
      <c r="D23" s="22">
        <v>3251</v>
      </c>
      <c r="F23" s="190">
        <v>74.0828402366864</v>
      </c>
      <c r="G23" s="190">
        <v>2.2626428964662253</v>
      </c>
      <c r="H23" s="189">
        <v>2550</v>
      </c>
      <c r="I23" s="21"/>
      <c r="J23" s="161">
        <v>74.1839762611276</v>
      </c>
      <c r="K23" s="161">
        <v>2.095127634481308</v>
      </c>
      <c r="L23" s="178">
        <v>2852</v>
      </c>
      <c r="N23" s="190">
        <v>72.0529801324503</v>
      </c>
      <c r="O23" s="190">
        <v>3.1547855792442547</v>
      </c>
      <c r="P23" s="189">
        <v>1543</v>
      </c>
      <c r="R23" s="174">
        <f>0.696540880503145*100</f>
        <v>69.6540880503145</v>
      </c>
      <c r="S23" s="8">
        <v>6.556604746228686</v>
      </c>
      <c r="T23" s="178">
        <v>646</v>
      </c>
    </row>
    <row r="24" spans="1:20" ht="12.75">
      <c r="A24" s="1" t="s">
        <v>21</v>
      </c>
      <c r="B24" s="161">
        <v>79.6588348889604</v>
      </c>
      <c r="C24" s="161">
        <v>1.9447699567944454</v>
      </c>
      <c r="D24" s="22">
        <v>2913</v>
      </c>
      <c r="F24" s="190">
        <v>81.0739767179872</v>
      </c>
      <c r="G24" s="190">
        <v>2.0506457034847116</v>
      </c>
      <c r="H24" s="189">
        <v>2481</v>
      </c>
      <c r="I24" s="21"/>
      <c r="J24" s="161">
        <v>79.8804080196975</v>
      </c>
      <c r="K24" s="161">
        <v>1.9301483222778657</v>
      </c>
      <c r="L24" s="178">
        <v>2820</v>
      </c>
      <c r="N24" s="190">
        <v>80.8630393996247</v>
      </c>
      <c r="O24" s="190">
        <v>2.684192430791235</v>
      </c>
      <c r="P24" s="189">
        <v>1638</v>
      </c>
      <c r="R24" s="174">
        <f>0.818851251840943*100</f>
        <v>81.88512518409429</v>
      </c>
      <c r="S24" s="8">
        <v>5.315809998689716</v>
      </c>
      <c r="T24" s="178">
        <v>676</v>
      </c>
    </row>
    <row r="25" spans="1:20" ht="12.75">
      <c r="A25" s="1" t="s">
        <v>22</v>
      </c>
      <c r="B25" s="161">
        <v>75.0784077201447</v>
      </c>
      <c r="C25" s="161">
        <v>1.9059914177137713</v>
      </c>
      <c r="D25" s="22">
        <v>3502</v>
      </c>
      <c r="F25" s="190">
        <v>71.9764837625979</v>
      </c>
      <c r="G25" s="190">
        <v>1.9940847917033295</v>
      </c>
      <c r="H25" s="189">
        <v>3449</v>
      </c>
      <c r="I25" s="21"/>
      <c r="J25" s="161">
        <v>74.9003984063745</v>
      </c>
      <c r="K25" s="161">
        <v>1.9865600145990712</v>
      </c>
      <c r="L25" s="178">
        <v>3114</v>
      </c>
      <c r="N25" s="190">
        <v>71.3345864661654</v>
      </c>
      <c r="O25" s="190">
        <v>2.7668954506735304</v>
      </c>
      <c r="P25" s="189">
        <v>2037</v>
      </c>
      <c r="R25" s="174">
        <f>0.724944320712695*100</f>
        <v>72.4944320712695</v>
      </c>
      <c r="S25" s="8">
        <v>5.359306874696216</v>
      </c>
      <c r="T25" s="178">
        <v>895</v>
      </c>
    </row>
    <row r="26" spans="1:20" ht="12.75">
      <c r="A26" s="1" t="s">
        <v>23</v>
      </c>
      <c r="B26" s="161">
        <v>81.8931828050369</v>
      </c>
      <c r="C26" s="161">
        <v>1.659732058352688</v>
      </c>
      <c r="D26" s="22">
        <v>3660</v>
      </c>
      <c r="F26" s="190">
        <v>81.4446145992853</v>
      </c>
      <c r="G26" s="190">
        <v>1.8203247934069822</v>
      </c>
      <c r="H26" s="189">
        <v>3101</v>
      </c>
      <c r="I26" s="21"/>
      <c r="J26" s="161">
        <v>82.8701485385721</v>
      </c>
      <c r="K26" s="161">
        <v>1.664079840086643</v>
      </c>
      <c r="L26" s="178">
        <v>3351</v>
      </c>
      <c r="N26" s="190">
        <v>82.0545609548167</v>
      </c>
      <c r="O26" s="190">
        <v>2.3280516732651506</v>
      </c>
      <c r="P26" s="189">
        <v>2072</v>
      </c>
      <c r="R26" s="174">
        <f>0.848790322580645*100</f>
        <v>84.8790322580645</v>
      </c>
      <c r="S26" s="8">
        <v>4.090894942948239</v>
      </c>
      <c r="T26" s="178">
        <v>999</v>
      </c>
    </row>
    <row r="27" spans="1:20" ht="12.75">
      <c r="A27" s="1" t="s">
        <v>24</v>
      </c>
      <c r="B27" s="162">
        <v>82.0593368237347</v>
      </c>
      <c r="C27" s="162">
        <v>1.808065861218651</v>
      </c>
      <c r="D27" s="48">
        <v>3062</v>
      </c>
      <c r="E27" s="19"/>
      <c r="F27" s="191">
        <v>81.1336032388664</v>
      </c>
      <c r="G27" s="191">
        <v>2.019869102768901</v>
      </c>
      <c r="H27" s="189">
        <v>2551</v>
      </c>
      <c r="I27" s="43"/>
      <c r="J27" s="162">
        <v>80.9704321455648</v>
      </c>
      <c r="K27" s="162">
        <v>1.8247380073920212</v>
      </c>
      <c r="L27" s="178">
        <v>3025</v>
      </c>
      <c r="M27" s="19"/>
      <c r="N27" s="191">
        <v>80.3234501347709</v>
      </c>
      <c r="O27" s="191">
        <v>2.737012082262183</v>
      </c>
      <c r="P27" s="189">
        <v>1609</v>
      </c>
      <c r="Q27" s="19"/>
      <c r="R27" s="174">
        <f>0.758785942492013*100</f>
        <v>75.8785942492013</v>
      </c>
      <c r="S27" s="8">
        <v>6.149756755642578</v>
      </c>
      <c r="T27" s="178">
        <v>590</v>
      </c>
    </row>
    <row r="28" spans="3:20" ht="12.75">
      <c r="C28" s="161"/>
      <c r="D28" s="22"/>
      <c r="F28" s="185"/>
      <c r="G28" s="190"/>
      <c r="H28" s="143"/>
      <c r="I28" s="21"/>
      <c r="L28" s="22"/>
      <c r="N28" s="185"/>
      <c r="O28" s="185"/>
      <c r="P28" s="143"/>
      <c r="R28" s="174"/>
      <c r="S28" s="8"/>
      <c r="T28" s="24"/>
    </row>
    <row r="29" spans="1:20" ht="12.75">
      <c r="A29" s="1" t="s">
        <v>31</v>
      </c>
      <c r="B29" s="161">
        <v>74.9221737970292</v>
      </c>
      <c r="C29" s="161">
        <v>0.7532983823718951</v>
      </c>
      <c r="D29" s="178">
        <v>22513</v>
      </c>
      <c r="F29" s="190">
        <v>74.6951849555693</v>
      </c>
      <c r="G29" s="190">
        <v>0.8151162718287708</v>
      </c>
      <c r="H29" s="189">
        <v>19343</v>
      </c>
      <c r="I29" s="21"/>
      <c r="J29" s="161">
        <v>75.8588717548311</v>
      </c>
      <c r="K29" s="161">
        <v>0.7603234915782195</v>
      </c>
      <c r="L29" s="178">
        <v>20708</v>
      </c>
      <c r="N29" s="190">
        <v>74.3459174714662</v>
      </c>
      <c r="O29" s="190">
        <v>1.128397845069216</v>
      </c>
      <c r="P29" s="189">
        <v>11425</v>
      </c>
      <c r="R29" s="174">
        <f>0.744490768314473*100</f>
        <v>74.4490768314473</v>
      </c>
      <c r="S29" s="8">
        <v>2.21019779161972</v>
      </c>
      <c r="T29" s="178">
        <v>4987</v>
      </c>
    </row>
    <row r="30" spans="1:20" ht="12.75">
      <c r="A30" s="1" t="s">
        <v>32</v>
      </c>
      <c r="B30" s="161">
        <v>81.7758682420336</v>
      </c>
      <c r="C30" s="161">
        <v>1.3446849170871147</v>
      </c>
      <c r="D30" s="178">
        <v>5604</v>
      </c>
      <c r="F30" s="190">
        <v>80.9879618098796</v>
      </c>
      <c r="G30" s="190">
        <v>1.4721079109784228</v>
      </c>
      <c r="H30" s="189">
        <v>4831</v>
      </c>
      <c r="I30" s="21"/>
      <c r="J30" s="161">
        <v>80.3749043611323</v>
      </c>
      <c r="K30" s="161">
        <v>1.4343201854148404</v>
      </c>
      <c r="L30" s="178">
        <v>5012</v>
      </c>
      <c r="N30" s="190">
        <v>80.8232603724273</v>
      </c>
      <c r="O30" s="190">
        <v>1.9762091431405935</v>
      </c>
      <c r="P30" s="189">
        <v>3027</v>
      </c>
      <c r="R30" s="174">
        <f>0.816981132075472*100</f>
        <v>81.6981132075472</v>
      </c>
      <c r="S30" s="8">
        <v>4.271546836732021</v>
      </c>
      <c r="T30" s="178">
        <v>1110</v>
      </c>
    </row>
    <row r="31" spans="3:20" ht="12.75">
      <c r="C31" s="161"/>
      <c r="D31" s="22"/>
      <c r="F31" s="185"/>
      <c r="G31" s="190"/>
      <c r="H31" s="143"/>
      <c r="I31" s="21"/>
      <c r="N31" s="185"/>
      <c r="O31" s="185"/>
      <c r="P31" s="143"/>
      <c r="R31" s="11"/>
      <c r="S31" s="8"/>
      <c r="T31" s="24"/>
    </row>
    <row r="32" spans="1:20" ht="12.75">
      <c r="A32" s="2" t="s">
        <v>15</v>
      </c>
      <c r="C32" s="161"/>
      <c r="D32" s="22"/>
      <c r="F32" s="185"/>
      <c r="G32" s="190"/>
      <c r="H32" s="143"/>
      <c r="I32" s="21"/>
      <c r="N32" s="185"/>
      <c r="O32" s="185"/>
      <c r="P32" s="143"/>
      <c r="R32" s="8"/>
      <c r="S32" s="8"/>
      <c r="T32" s="24"/>
    </row>
    <row r="33" spans="1:20" ht="12.75">
      <c r="A33" s="1" t="s">
        <v>25</v>
      </c>
      <c r="B33" s="161">
        <v>84.7212470158685</v>
      </c>
      <c r="C33" s="161">
        <v>1.1458799131778008</v>
      </c>
      <c r="D33" s="178">
        <v>6703</v>
      </c>
      <c r="F33" s="190">
        <v>84.645286686103</v>
      </c>
      <c r="G33" s="190">
        <v>1.239822985162931</v>
      </c>
      <c r="H33" s="189">
        <v>5749</v>
      </c>
      <c r="I33" s="21"/>
      <c r="J33" s="161">
        <v>85.1805533843989</v>
      </c>
      <c r="K33" s="161">
        <v>1.194111818525073</v>
      </c>
      <c r="L33" s="178">
        <v>5787</v>
      </c>
      <c r="N33" s="190">
        <v>83.6599503174165</v>
      </c>
      <c r="O33" s="190">
        <v>1.7440086192030932</v>
      </c>
      <c r="P33" s="189">
        <v>3428</v>
      </c>
      <c r="R33" s="175">
        <v>83.4788029925187</v>
      </c>
      <c r="S33" s="8">
        <v>3.334961611586138</v>
      </c>
      <c r="T33" s="178">
        <v>1575</v>
      </c>
    </row>
    <row r="34" spans="1:20" ht="12.75">
      <c r="A34" s="1" t="s">
        <v>26</v>
      </c>
      <c r="B34" s="162">
        <v>81.2318606900999</v>
      </c>
      <c r="C34" s="162">
        <v>1.999044286770058</v>
      </c>
      <c r="D34" s="178">
        <v>2594</v>
      </c>
      <c r="E34" s="26"/>
      <c r="F34" s="191">
        <v>78.6643233743409</v>
      </c>
      <c r="G34" s="191">
        <v>2.0532015319461294</v>
      </c>
      <c r="H34" s="189">
        <v>2707</v>
      </c>
      <c r="I34" s="44"/>
      <c r="J34" s="162">
        <v>82.2776047075112</v>
      </c>
      <c r="K34" s="162">
        <v>1.822412128851326</v>
      </c>
      <c r="L34" s="178">
        <v>2870</v>
      </c>
      <c r="M34" s="26"/>
      <c r="N34" s="191">
        <v>77.433628318584</v>
      </c>
      <c r="O34" s="191">
        <v>2.9370745996619405</v>
      </c>
      <c r="P34" s="189">
        <v>1545</v>
      </c>
      <c r="Q34" s="26"/>
      <c r="R34" s="175">
        <v>80.7162534435261</v>
      </c>
      <c r="S34" s="8">
        <v>5.266135801966755</v>
      </c>
      <c r="T34" s="178">
        <v>684</v>
      </c>
    </row>
    <row r="35" spans="1:20" ht="12.75">
      <c r="A35" s="1" t="s">
        <v>27</v>
      </c>
      <c r="B35" s="162">
        <v>78.4660053230099</v>
      </c>
      <c r="C35" s="162">
        <v>1.1823705270411295</v>
      </c>
      <c r="D35" s="178">
        <v>8218</v>
      </c>
      <c r="E35" s="26"/>
      <c r="F35" s="191">
        <v>77.8059785673998</v>
      </c>
      <c r="G35" s="191">
        <v>1.2993936305734621</v>
      </c>
      <c r="H35" s="189">
        <v>6954</v>
      </c>
      <c r="I35" s="44"/>
      <c r="J35" s="162">
        <v>77.8685386088066</v>
      </c>
      <c r="K35" s="162">
        <v>1.219576153214696</v>
      </c>
      <c r="L35" s="178">
        <v>7574</v>
      </c>
      <c r="M35" s="26"/>
      <c r="N35" s="191">
        <v>78.1208351843625</v>
      </c>
      <c r="O35" s="191">
        <v>1.703959171017189</v>
      </c>
      <c r="P35" s="189">
        <v>4490</v>
      </c>
      <c r="Q35" s="26"/>
      <c r="R35" s="176">
        <v>77.9775280898876</v>
      </c>
      <c r="S35" s="8">
        <v>3.532579324083933</v>
      </c>
      <c r="T35" s="178">
        <v>1837</v>
      </c>
    </row>
    <row r="36" spans="1:20" ht="12.75">
      <c r="A36" s="1" t="s">
        <v>28</v>
      </c>
      <c r="B36" s="160">
        <v>70.8490803728899</v>
      </c>
      <c r="C36" s="160">
        <v>1.854998372699157</v>
      </c>
      <c r="D36" s="178">
        <v>4081</v>
      </c>
      <c r="E36" s="27"/>
      <c r="F36" s="188">
        <v>70.0151745068285</v>
      </c>
      <c r="G36" s="188">
        <v>2.071664002681004</v>
      </c>
      <c r="H36" s="189">
        <v>3326</v>
      </c>
      <c r="I36" s="45"/>
      <c r="J36" s="160">
        <v>71.9463470319634</v>
      </c>
      <c r="K36" s="160">
        <v>1.8945097683635623</v>
      </c>
      <c r="L36" s="178">
        <v>3676</v>
      </c>
      <c r="M36" s="27"/>
      <c r="N36" s="188">
        <v>72.4042198778456</v>
      </c>
      <c r="O36" s="188">
        <v>2.888135399421678</v>
      </c>
      <c r="P36" s="189">
        <v>1827</v>
      </c>
      <c r="Q36" s="27"/>
      <c r="R36" s="175">
        <v>69.501133786848</v>
      </c>
      <c r="S36" s="8">
        <v>5.575549285793002</v>
      </c>
      <c r="T36" s="178">
        <v>871</v>
      </c>
    </row>
    <row r="37" spans="1:20" ht="12.75">
      <c r="A37" s="1" t="s">
        <v>29</v>
      </c>
      <c r="B37" s="161">
        <v>63.2104594152896</v>
      </c>
      <c r="C37" s="161">
        <v>1.567652209844585</v>
      </c>
      <c r="D37" s="178">
        <v>6434</v>
      </c>
      <c r="F37" s="190">
        <v>64.0410958904109</v>
      </c>
      <c r="G37" s="190">
        <v>1.7085268504767797</v>
      </c>
      <c r="H37" s="189">
        <v>5364</v>
      </c>
      <c r="I37" s="21"/>
      <c r="J37" s="161">
        <v>64.5622394282311</v>
      </c>
      <c r="K37" s="161">
        <v>1.6122152136477865</v>
      </c>
      <c r="L37" s="178">
        <v>5754</v>
      </c>
      <c r="N37" s="190">
        <v>62.8840782122905</v>
      </c>
      <c r="O37" s="190">
        <v>2.395979721147306</v>
      </c>
      <c r="P37" s="189">
        <v>3101</v>
      </c>
      <c r="R37" s="176">
        <v>61.652739090065</v>
      </c>
      <c r="S37" s="8">
        <v>5.328680362860236</v>
      </c>
      <c r="T37" s="178">
        <v>1108</v>
      </c>
    </row>
    <row r="38" spans="1:20" ht="12.75">
      <c r="A38" s="1" t="s">
        <v>30</v>
      </c>
      <c r="B38" s="161">
        <v>78.5046728971962</v>
      </c>
      <c r="C38" s="161">
        <v>11.484014935755056</v>
      </c>
      <c r="D38" s="178">
        <v>87</v>
      </c>
      <c r="F38" s="190">
        <v>82.2916666666666</v>
      </c>
      <c r="G38" s="190">
        <v>11.571362658517877</v>
      </c>
      <c r="H38" s="189">
        <v>74</v>
      </c>
      <c r="I38" s="21"/>
      <c r="J38" s="161">
        <v>81.3559322033898</v>
      </c>
      <c r="K38" s="161">
        <v>12.96356530459456</v>
      </c>
      <c r="L38" s="178">
        <v>59</v>
      </c>
      <c r="N38" s="190">
        <v>80</v>
      </c>
      <c r="O38" s="190">
        <v>14.14420753084893</v>
      </c>
      <c r="P38" s="189">
        <v>61</v>
      </c>
      <c r="R38" s="8" t="s">
        <v>36</v>
      </c>
      <c r="S38" s="8" t="s">
        <v>36</v>
      </c>
      <c r="T38" s="178">
        <v>22</v>
      </c>
    </row>
    <row r="39" spans="6:20" ht="12.75">
      <c r="F39" s="185"/>
      <c r="G39" s="185"/>
      <c r="H39" s="186"/>
      <c r="N39" s="185"/>
      <c r="O39" s="185"/>
      <c r="P39" s="143"/>
      <c r="T39" s="24"/>
    </row>
    <row r="40" spans="1:20" ht="12.75">
      <c r="A40" s="12" t="s">
        <v>35</v>
      </c>
      <c r="B40" s="163">
        <v>76.28582050819855</v>
      </c>
      <c r="C40" s="167">
        <v>0.6888746083877777</v>
      </c>
      <c r="D40" s="22">
        <v>28117</v>
      </c>
      <c r="E40" s="12"/>
      <c r="F40" s="144">
        <v>75.94921222053017</v>
      </c>
      <c r="G40" s="141">
        <v>0.7167795769651093</v>
      </c>
      <c r="H40" s="143">
        <v>24174</v>
      </c>
      <c r="I40" s="12"/>
      <c r="J40" s="163">
        <v>76.77752757612737</v>
      </c>
      <c r="K40" s="167">
        <v>0.6731646831632361</v>
      </c>
      <c r="L40" s="22">
        <v>25720</v>
      </c>
      <c r="M40" s="12"/>
      <c r="N40" s="141">
        <v>75.71444047188149</v>
      </c>
      <c r="O40" s="141">
        <v>0.9851060475374922</v>
      </c>
      <c r="P40" s="143">
        <v>14452</v>
      </c>
      <c r="Q40" s="12"/>
      <c r="R40" s="158">
        <v>75.70914481586027</v>
      </c>
      <c r="S40" s="11">
        <v>2</v>
      </c>
      <c r="T40" s="181">
        <v>6097</v>
      </c>
    </row>
    <row r="41" spans="1:20" s="10" customFormat="1" ht="12.75">
      <c r="A41" s="15"/>
      <c r="B41" s="164"/>
      <c r="C41" s="168"/>
      <c r="D41" s="63"/>
      <c r="E41" s="15"/>
      <c r="F41" s="153"/>
      <c r="G41" s="154"/>
      <c r="H41" s="155"/>
      <c r="I41" s="15"/>
      <c r="J41" s="164"/>
      <c r="K41" s="168"/>
      <c r="L41" s="63"/>
      <c r="M41" s="15"/>
      <c r="N41" s="193"/>
      <c r="O41" s="154"/>
      <c r="P41" s="155"/>
      <c r="Q41" s="15"/>
      <c r="R41" s="65"/>
      <c r="S41" s="16"/>
      <c r="T41" s="183"/>
    </row>
    <row r="42" ht="12.75">
      <c r="A42" s="59" t="s">
        <v>143</v>
      </c>
    </row>
    <row r="43" spans="1:20" s="60" customFormat="1" ht="12.75">
      <c r="A43" s="20" t="s">
        <v>147</v>
      </c>
      <c r="B43" s="165"/>
      <c r="C43" s="165"/>
      <c r="D43" s="99"/>
      <c r="E43" s="73"/>
      <c r="F43" s="165"/>
      <c r="G43" s="165"/>
      <c r="H43" s="100"/>
      <c r="I43" s="73"/>
      <c r="J43" s="170"/>
      <c r="K43" s="170"/>
      <c r="L43" s="99"/>
      <c r="M43" s="73"/>
      <c r="N43" s="165"/>
      <c r="O43" s="165"/>
      <c r="P43" s="99"/>
      <c r="Q43" s="73"/>
      <c r="R43" s="77"/>
      <c r="S43" s="77"/>
      <c r="T43" s="184"/>
    </row>
    <row r="44" spans="1:6" ht="12.75">
      <c r="A44" s="69" t="s">
        <v>153</v>
      </c>
      <c r="B44" s="77"/>
      <c r="C44" s="77"/>
      <c r="D44" s="79"/>
      <c r="E44" s="60"/>
      <c r="F44" s="77"/>
    </row>
    <row r="45" ht="12.75">
      <c r="A45" s="1" t="s">
        <v>154</v>
      </c>
    </row>
    <row r="50" spans="2:4" ht="12.75">
      <c r="B50" s="9"/>
      <c r="C50" s="9"/>
      <c r="D50" s="24"/>
    </row>
  </sheetData>
  <sheetProtection/>
  <mergeCells count="5">
    <mergeCell ref="B4:D4"/>
    <mergeCell ref="F4:H4"/>
    <mergeCell ref="J4:L4"/>
    <mergeCell ref="N4:P4"/>
    <mergeCell ref="R4:T4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zoomScale="90" zoomScaleNormal="90" zoomScalePageLayoutView="0" workbookViewId="0" topLeftCell="A1">
      <selection activeCell="L2" sqref="L2"/>
    </sheetView>
  </sheetViews>
  <sheetFormatPr defaultColWidth="9.00390625" defaultRowHeight="15.75"/>
  <cols>
    <col min="1" max="1" width="23.625" style="1" customWidth="1"/>
    <col min="2" max="3" width="8.625" style="9" customWidth="1"/>
    <col min="4" max="4" width="10.625" style="20" customWidth="1"/>
    <col min="5" max="5" width="1.625" style="1" customWidth="1"/>
    <col min="6" max="7" width="8.625" style="9" customWidth="1"/>
    <col min="8" max="8" width="10.625" style="20" customWidth="1"/>
    <col min="9" max="9" width="1.625" style="1" customWidth="1"/>
    <col min="10" max="11" width="8.625" style="9" customWidth="1"/>
    <col min="12" max="12" width="10.625" style="20" customWidth="1"/>
    <col min="13" max="13" width="1.625" style="1" customWidth="1"/>
    <col min="14" max="15" width="8.625" style="9" customWidth="1"/>
    <col min="16" max="16" width="10.625" style="20" customWidth="1"/>
    <col min="17" max="17" width="1.625" style="1" customWidth="1"/>
    <col min="18" max="19" width="8.625" style="9" customWidth="1"/>
    <col min="20" max="20" width="10.625" style="20" customWidth="1"/>
    <col min="21" max="16384" width="9.00390625" style="1" customWidth="1"/>
  </cols>
  <sheetData>
    <row r="1" spans="4:20" ht="12.75">
      <c r="D1" s="195"/>
      <c r="H1" s="195"/>
      <c r="L1" s="24"/>
      <c r="P1" s="195"/>
      <c r="T1" s="24"/>
    </row>
    <row r="2" spans="1:20" ht="12.75">
      <c r="A2" s="6" t="s">
        <v>161</v>
      </c>
      <c r="B2" s="159"/>
      <c r="C2" s="159"/>
      <c r="D2" s="13"/>
      <c r="E2" s="3"/>
      <c r="F2" s="159"/>
      <c r="G2" s="159"/>
      <c r="H2" s="13"/>
      <c r="I2" s="3"/>
      <c r="J2" s="159"/>
      <c r="K2" s="159"/>
      <c r="L2" s="46"/>
      <c r="M2" s="3"/>
      <c r="N2" s="159"/>
      <c r="O2" s="159"/>
      <c r="P2" s="13"/>
      <c r="Q2" s="3"/>
      <c r="R2" s="8"/>
      <c r="T2" s="24"/>
    </row>
    <row r="3" spans="1:20" ht="12.75">
      <c r="A3" s="4"/>
      <c r="B3" s="107"/>
      <c r="C3" s="107"/>
      <c r="D3" s="5"/>
      <c r="E3" s="4"/>
      <c r="F3" s="107"/>
      <c r="G3" s="107"/>
      <c r="H3" s="5"/>
      <c r="I3" s="4"/>
      <c r="J3" s="107"/>
      <c r="K3" s="107"/>
      <c r="L3" s="14"/>
      <c r="M3" s="4"/>
      <c r="N3" s="107"/>
      <c r="O3" s="107"/>
      <c r="P3" s="5"/>
      <c r="Q3" s="4"/>
      <c r="R3" s="8"/>
      <c r="T3" s="24"/>
    </row>
    <row r="4" spans="1:20" ht="12.75">
      <c r="A4" s="32"/>
      <c r="B4" s="220" t="s">
        <v>60</v>
      </c>
      <c r="C4" s="220"/>
      <c r="D4" s="220"/>
      <c r="E4" s="66"/>
      <c r="F4" s="218" t="s">
        <v>61</v>
      </c>
      <c r="G4" s="218"/>
      <c r="H4" s="218"/>
      <c r="I4" s="66"/>
      <c r="J4" s="219" t="s">
        <v>62</v>
      </c>
      <c r="K4" s="219"/>
      <c r="L4" s="219"/>
      <c r="M4" s="66"/>
      <c r="N4" s="218" t="s">
        <v>63</v>
      </c>
      <c r="O4" s="218"/>
      <c r="P4" s="218"/>
      <c r="Q4" s="66"/>
      <c r="R4" s="219" t="s">
        <v>64</v>
      </c>
      <c r="S4" s="219"/>
      <c r="T4" s="219"/>
    </row>
    <row r="5" spans="1:20" ht="25.5">
      <c r="A5" s="32"/>
      <c r="B5" s="33" t="s">
        <v>4</v>
      </c>
      <c r="C5" s="34" t="s">
        <v>59</v>
      </c>
      <c r="D5" s="177" t="s">
        <v>5</v>
      </c>
      <c r="E5" s="67"/>
      <c r="F5" s="138" t="s">
        <v>4</v>
      </c>
      <c r="G5" s="139" t="s">
        <v>59</v>
      </c>
      <c r="H5" s="140" t="s">
        <v>5</v>
      </c>
      <c r="I5" s="67"/>
      <c r="J5" s="33" t="s">
        <v>4</v>
      </c>
      <c r="K5" s="34" t="s">
        <v>59</v>
      </c>
      <c r="L5" s="177" t="s">
        <v>5</v>
      </c>
      <c r="M5" s="67"/>
      <c r="N5" s="138" t="s">
        <v>4</v>
      </c>
      <c r="O5" s="139" t="s">
        <v>59</v>
      </c>
      <c r="P5" s="140" t="s">
        <v>5</v>
      </c>
      <c r="Q5" s="67"/>
      <c r="R5" s="64" t="s">
        <v>149</v>
      </c>
      <c r="S5" s="34" t="s">
        <v>59</v>
      </c>
      <c r="T5" s="177" t="s">
        <v>5</v>
      </c>
    </row>
    <row r="6" spans="1:20" ht="12.75">
      <c r="A6" s="4"/>
      <c r="B6" s="107"/>
      <c r="C6" s="107"/>
      <c r="D6" s="5"/>
      <c r="E6" s="4"/>
      <c r="F6" s="185"/>
      <c r="G6" s="185"/>
      <c r="H6" s="186"/>
      <c r="I6" s="4"/>
      <c r="J6" s="107"/>
      <c r="K6" s="107"/>
      <c r="L6" s="14"/>
      <c r="M6" s="4"/>
      <c r="N6" s="185"/>
      <c r="O6" s="185"/>
      <c r="P6" s="186"/>
      <c r="Q6" s="4"/>
      <c r="R6" s="8"/>
      <c r="T6" s="24"/>
    </row>
    <row r="7" spans="1:20" ht="12.75">
      <c r="A7" s="13" t="s">
        <v>6</v>
      </c>
      <c r="B7" s="166"/>
      <c r="C7" s="166"/>
      <c r="D7" s="22"/>
      <c r="E7" s="22"/>
      <c r="F7" s="187"/>
      <c r="G7" s="187"/>
      <c r="H7" s="197"/>
      <c r="I7" s="5"/>
      <c r="J7" s="166"/>
      <c r="K7" s="166"/>
      <c r="L7" s="14"/>
      <c r="M7" s="5"/>
      <c r="N7" s="187"/>
      <c r="O7" s="187"/>
      <c r="P7" s="143"/>
      <c r="Q7" s="5"/>
      <c r="R7" s="8"/>
      <c r="T7" s="24"/>
    </row>
    <row r="8" spans="1:20" ht="12.75">
      <c r="A8" s="56" t="s">
        <v>37</v>
      </c>
      <c r="B8" s="161">
        <v>78.6466165413533</v>
      </c>
      <c r="C8" s="161">
        <v>1.9984803629925167</v>
      </c>
      <c r="D8" s="196">
        <v>2859</v>
      </c>
      <c r="E8" s="22"/>
      <c r="F8" s="190">
        <v>79.9605411499436</v>
      </c>
      <c r="G8" s="190">
        <v>2.130190132874162</v>
      </c>
      <c r="H8" s="198">
        <v>2401</v>
      </c>
      <c r="I8" s="4"/>
      <c r="J8" s="161">
        <v>79.1127541589648</v>
      </c>
      <c r="K8" s="161">
        <v>2.082392032192189</v>
      </c>
      <c r="L8" s="196">
        <v>2491</v>
      </c>
      <c r="M8" s="4"/>
      <c r="N8" s="190">
        <v>76.6185374941779</v>
      </c>
      <c r="O8" s="190">
        <v>2.6469877912704263</v>
      </c>
      <c r="P8" s="198">
        <v>1275</v>
      </c>
      <c r="Q8" s="4"/>
      <c r="R8" s="57">
        <v>80.2863436123348</v>
      </c>
      <c r="S8" s="8">
        <v>5.3689054357736055</v>
      </c>
      <c r="T8" s="24">
        <v>574</v>
      </c>
    </row>
    <row r="9" spans="1:20" ht="12.75">
      <c r="A9" s="4" t="s">
        <v>38</v>
      </c>
      <c r="B9" s="161">
        <v>79.7349251315257</v>
      </c>
      <c r="C9" s="161">
        <v>1.0395265394800859</v>
      </c>
      <c r="D9" s="196">
        <v>10167</v>
      </c>
      <c r="E9" s="22"/>
      <c r="F9" s="190">
        <v>78.6762117122403</v>
      </c>
      <c r="G9" s="190">
        <v>1.153441978646974</v>
      </c>
      <c r="H9" s="198">
        <v>8574</v>
      </c>
      <c r="I9" s="4"/>
      <c r="J9" s="161">
        <v>79.3627886323268</v>
      </c>
      <c r="K9" s="161">
        <v>1.093236071460197</v>
      </c>
      <c r="L9" s="196">
        <v>8958</v>
      </c>
      <c r="M9" s="4"/>
      <c r="N9" s="190">
        <v>78.3220944069813</v>
      </c>
      <c r="O9" s="190">
        <v>1.4283948125523338</v>
      </c>
      <c r="P9" s="198">
        <v>4990</v>
      </c>
      <c r="Q9" s="4"/>
      <c r="R9" s="57">
        <v>77.0263788968824</v>
      </c>
      <c r="S9" s="8">
        <v>2.7440337926882563</v>
      </c>
      <c r="T9" s="24">
        <v>2017</v>
      </c>
    </row>
    <row r="10" spans="1:20" ht="12.75">
      <c r="A10" s="4" t="s">
        <v>39</v>
      </c>
      <c r="B10" s="161">
        <v>78.5143769968051</v>
      </c>
      <c r="C10" s="161">
        <v>1.1576999661121121</v>
      </c>
      <c r="D10" s="196">
        <v>8558</v>
      </c>
      <c r="E10" s="22"/>
      <c r="F10" s="190">
        <v>78.124574076598</v>
      </c>
      <c r="G10" s="190">
        <v>1.2442321005595502</v>
      </c>
      <c r="H10" s="198">
        <v>7506</v>
      </c>
      <c r="I10" s="4"/>
      <c r="J10" s="161">
        <v>79.2575583620359</v>
      </c>
      <c r="K10" s="161">
        <v>1.1583682682042564</v>
      </c>
      <c r="L10" s="196">
        <v>8009</v>
      </c>
      <c r="M10" s="4"/>
      <c r="N10" s="190">
        <v>78.3416402356139</v>
      </c>
      <c r="O10" s="190">
        <v>1.416771485397227</v>
      </c>
      <c r="P10" s="198">
        <v>4537</v>
      </c>
      <c r="Q10" s="4"/>
      <c r="R10" s="57">
        <v>78.2793414763674</v>
      </c>
      <c r="S10" s="8">
        <v>2.79243795627481</v>
      </c>
      <c r="T10" s="24">
        <v>1987</v>
      </c>
    </row>
    <row r="11" spans="1:20" ht="12.75">
      <c r="A11" s="4" t="s">
        <v>40</v>
      </c>
      <c r="B11" s="161">
        <v>70.7308743169398</v>
      </c>
      <c r="C11" s="161">
        <v>1.9890239281371223</v>
      </c>
      <c r="D11" s="196">
        <v>3558</v>
      </c>
      <c r="E11" s="22"/>
      <c r="F11" s="190">
        <v>73.3795352629433</v>
      </c>
      <c r="G11" s="190">
        <v>2.0926311292144533</v>
      </c>
      <c r="H11" s="198">
        <v>3033</v>
      </c>
      <c r="I11" s="4"/>
      <c r="J11" s="161">
        <v>74.55938697318</v>
      </c>
      <c r="K11" s="161">
        <v>1.9108061285275681</v>
      </c>
      <c r="L11" s="196">
        <v>3396</v>
      </c>
      <c r="M11" s="4"/>
      <c r="N11" s="190">
        <v>72.5222146274777</v>
      </c>
      <c r="O11" s="190">
        <v>2.4227825439443578</v>
      </c>
      <c r="P11" s="198">
        <v>1935</v>
      </c>
      <c r="Q11" s="4"/>
      <c r="R11" s="57">
        <v>74.7619047619047</v>
      </c>
      <c r="S11" s="8">
        <v>4.0292022141907395</v>
      </c>
      <c r="T11" s="24">
        <v>792</v>
      </c>
    </row>
    <row r="12" spans="1:20" ht="12.75">
      <c r="A12" s="4" t="s">
        <v>41</v>
      </c>
      <c r="B12" s="161">
        <v>57.6861489191353</v>
      </c>
      <c r="C12" s="161">
        <v>2.366309471073734</v>
      </c>
      <c r="D12" s="196">
        <v>2964</v>
      </c>
      <c r="E12" s="22"/>
      <c r="F12" s="190">
        <v>55.5603822762814</v>
      </c>
      <c r="G12" s="190">
        <v>2.5179225715939886</v>
      </c>
      <c r="H12" s="198">
        <v>2648</v>
      </c>
      <c r="I12" s="4"/>
      <c r="J12" s="161">
        <v>58.3163887759251</v>
      </c>
      <c r="K12" s="161">
        <v>2.3629038382058454</v>
      </c>
      <c r="L12" s="196">
        <v>2846</v>
      </c>
      <c r="M12" s="4"/>
      <c r="N12" s="190">
        <v>59.8988439306358</v>
      </c>
      <c r="O12" s="190">
        <v>2.7384065646239755</v>
      </c>
      <c r="P12" s="198">
        <v>1712</v>
      </c>
      <c r="Q12" s="4"/>
      <c r="R12" s="57">
        <v>57.1672354948805</v>
      </c>
      <c r="S12" s="8">
        <v>4.366998890180515</v>
      </c>
      <c r="T12" s="24">
        <v>725</v>
      </c>
    </row>
    <row r="13" spans="1:20" ht="12.75">
      <c r="A13" s="4"/>
      <c r="B13" s="107"/>
      <c r="C13" s="161"/>
      <c r="D13" s="22"/>
      <c r="E13" s="22"/>
      <c r="F13" s="185"/>
      <c r="G13" s="190"/>
      <c r="H13" s="143"/>
      <c r="I13" s="4"/>
      <c r="J13" s="107"/>
      <c r="K13" s="161"/>
      <c r="L13" s="22"/>
      <c r="M13" s="4"/>
      <c r="N13" s="185"/>
      <c r="O13" s="190"/>
      <c r="P13" s="143"/>
      <c r="Q13" s="4"/>
      <c r="R13" s="57"/>
      <c r="S13" s="8"/>
      <c r="T13" s="24"/>
    </row>
    <row r="14" spans="1:20" ht="12.75">
      <c r="A14" s="13" t="s">
        <v>7</v>
      </c>
      <c r="B14" s="166"/>
      <c r="C14" s="171"/>
      <c r="D14" s="22"/>
      <c r="E14" s="22"/>
      <c r="F14" s="187"/>
      <c r="G14" s="199"/>
      <c r="H14" s="143"/>
      <c r="I14" s="5"/>
      <c r="J14" s="166"/>
      <c r="K14" s="171"/>
      <c r="L14" s="22"/>
      <c r="M14" s="5"/>
      <c r="N14" s="187"/>
      <c r="O14" s="199"/>
      <c r="P14" s="143"/>
      <c r="Q14" s="5"/>
      <c r="R14" s="57"/>
      <c r="S14" s="8"/>
      <c r="T14" s="24"/>
    </row>
    <row r="15" spans="1:20" ht="12.75">
      <c r="A15" s="4" t="s">
        <v>42</v>
      </c>
      <c r="B15" s="161">
        <v>73.4730008852168</v>
      </c>
      <c r="C15" s="161">
        <v>1.0276304927160922</v>
      </c>
      <c r="D15" s="196">
        <v>12549</v>
      </c>
      <c r="E15" s="22"/>
      <c r="F15" s="190">
        <v>73.3736376021798</v>
      </c>
      <c r="G15" s="190">
        <v>1.1157245164391014</v>
      </c>
      <c r="H15" s="198">
        <v>10671</v>
      </c>
      <c r="I15" s="4"/>
      <c r="J15" s="161">
        <v>73.6635723431498</v>
      </c>
      <c r="K15" s="161">
        <v>1.0638598197320874</v>
      </c>
      <c r="L15" s="196">
        <v>11205</v>
      </c>
      <c r="M15" s="4"/>
      <c r="N15" s="190">
        <v>72.1574758385446</v>
      </c>
      <c r="O15" s="190">
        <v>1.3736480281898693</v>
      </c>
      <c r="P15" s="198">
        <v>6438</v>
      </c>
      <c r="Q15" s="4"/>
      <c r="R15" s="57">
        <v>72.7058823529411</v>
      </c>
      <c r="S15" s="8">
        <v>3.073202296997941</v>
      </c>
      <c r="T15" s="24">
        <v>2640</v>
      </c>
    </row>
    <row r="16" spans="1:20" ht="12.75">
      <c r="A16" s="4" t="s">
        <v>58</v>
      </c>
      <c r="B16" s="161">
        <v>78.9129236704326</v>
      </c>
      <c r="C16" s="161">
        <v>0.8525099022089009</v>
      </c>
      <c r="D16" s="196">
        <v>15568</v>
      </c>
      <c r="E16" s="22"/>
      <c r="F16" s="190">
        <v>78.3829444891391</v>
      </c>
      <c r="G16" s="190">
        <v>0.923692704785168</v>
      </c>
      <c r="H16" s="198">
        <v>13503</v>
      </c>
      <c r="I16" s="4"/>
      <c r="J16" s="161">
        <v>79.7186932849364</v>
      </c>
      <c r="K16" s="161">
        <v>0.8533064886008574</v>
      </c>
      <c r="L16" s="196">
        <v>14515</v>
      </c>
      <c r="M16" s="4"/>
      <c r="N16" s="190">
        <v>79.0885802885263</v>
      </c>
      <c r="O16" s="190">
        <v>1.1232494199778884</v>
      </c>
      <c r="P16" s="198">
        <v>8014</v>
      </c>
      <c r="Q16" s="4"/>
      <c r="R16" s="57">
        <v>78.5714285714285</v>
      </c>
      <c r="S16" s="8">
        <v>1.9882557624119883</v>
      </c>
      <c r="T16" s="24">
        <v>3457</v>
      </c>
    </row>
    <row r="17" spans="1:20" ht="12.75">
      <c r="A17" s="4"/>
      <c r="B17" s="107"/>
      <c r="C17" s="161"/>
      <c r="D17" s="22"/>
      <c r="E17" s="22"/>
      <c r="F17" s="185"/>
      <c r="G17" s="190"/>
      <c r="H17" s="143"/>
      <c r="I17" s="4"/>
      <c r="J17" s="107"/>
      <c r="K17" s="161"/>
      <c r="L17" s="22"/>
      <c r="M17" s="4"/>
      <c r="N17" s="190"/>
      <c r="O17" s="190"/>
      <c r="P17" s="143"/>
      <c r="Q17" s="4"/>
      <c r="R17" s="57"/>
      <c r="S17" s="8"/>
      <c r="T17" s="195"/>
    </row>
    <row r="18" spans="1:20" ht="12.75">
      <c r="A18" s="13" t="s">
        <v>9</v>
      </c>
      <c r="B18" s="166"/>
      <c r="C18" s="171"/>
      <c r="D18" s="22"/>
      <c r="E18" s="22"/>
      <c r="F18" s="187"/>
      <c r="G18" s="199"/>
      <c r="H18" s="143"/>
      <c r="I18" s="5"/>
      <c r="J18" s="166"/>
      <c r="K18" s="171"/>
      <c r="L18" s="22"/>
      <c r="M18" s="5"/>
      <c r="N18" s="187"/>
      <c r="O18" s="199"/>
      <c r="P18" s="143"/>
      <c r="Q18" s="5"/>
      <c r="R18" s="57"/>
      <c r="S18" s="8"/>
      <c r="T18" s="24"/>
    </row>
    <row r="19" spans="1:20" ht="14.25" customHeight="1">
      <c r="A19" s="4" t="s">
        <v>43</v>
      </c>
      <c r="B19" s="161">
        <v>84.4251383731521</v>
      </c>
      <c r="C19" s="161">
        <v>0.7954737778604368</v>
      </c>
      <c r="D19" s="196">
        <v>14129</v>
      </c>
      <c r="E19" s="22"/>
      <c r="F19" s="190">
        <v>84.0335469578289</v>
      </c>
      <c r="G19" s="190">
        <v>0.8475440954757403</v>
      </c>
      <c r="H19" s="198">
        <v>12700</v>
      </c>
      <c r="I19" s="4"/>
      <c r="J19" s="161">
        <v>84.25</v>
      </c>
      <c r="K19" s="161">
        <v>0.7987688936806805</v>
      </c>
      <c r="L19" s="196">
        <v>13595</v>
      </c>
      <c r="M19" s="4"/>
      <c r="N19" s="190">
        <v>83.2523315381584</v>
      </c>
      <c r="O19" s="190">
        <v>1.0338251556725169</v>
      </c>
      <c r="P19" s="198">
        <v>7796</v>
      </c>
      <c r="Q19" s="4"/>
      <c r="R19" s="57">
        <v>81.8838399037014</v>
      </c>
      <c r="S19" s="8">
        <v>2.0324559521747076</v>
      </c>
      <c r="T19" s="24">
        <v>3435</v>
      </c>
    </row>
    <row r="20" spans="1:20" ht="15" customHeight="1">
      <c r="A20" s="4" t="s">
        <v>44</v>
      </c>
      <c r="B20" s="161">
        <v>64.4049542272482</v>
      </c>
      <c r="C20" s="161">
        <v>1.146376710563068</v>
      </c>
      <c r="D20" s="196">
        <v>11861</v>
      </c>
      <c r="E20" s="22"/>
      <c r="F20" s="190">
        <v>63.7079233557742</v>
      </c>
      <c r="G20" s="190">
        <v>1.2488375819148274</v>
      </c>
      <c r="H20" s="198">
        <v>10080</v>
      </c>
      <c r="I20" s="4"/>
      <c r="J20" s="161">
        <v>65.0710619818397</v>
      </c>
      <c r="K20" s="161">
        <v>1.1780359244367133</v>
      </c>
      <c r="L20" s="196">
        <v>10706</v>
      </c>
      <c r="M20" s="4"/>
      <c r="N20" s="190">
        <v>64.6486103735174</v>
      </c>
      <c r="O20" s="190">
        <v>1.5390874814006814</v>
      </c>
      <c r="P20" s="198">
        <v>5855</v>
      </c>
      <c r="Q20" s="4"/>
      <c r="R20" s="57">
        <v>64.8156374944469</v>
      </c>
      <c r="S20" s="8">
        <v>3.1554182208947488</v>
      </c>
      <c r="T20" s="24">
        <v>2324</v>
      </c>
    </row>
    <row r="21" spans="1:20" ht="12.75">
      <c r="A21" s="4"/>
      <c r="B21" s="107"/>
      <c r="C21" s="161"/>
      <c r="D21" s="22"/>
      <c r="E21" s="22"/>
      <c r="F21" s="185"/>
      <c r="G21" s="190"/>
      <c r="H21" s="143"/>
      <c r="I21" s="4"/>
      <c r="J21" s="107"/>
      <c r="K21" s="161"/>
      <c r="L21" s="22"/>
      <c r="M21" s="4"/>
      <c r="N21" s="185"/>
      <c r="O21" s="190"/>
      <c r="P21" s="143"/>
      <c r="Q21" s="4"/>
      <c r="R21" s="57"/>
      <c r="S21" s="8"/>
      <c r="T21" s="24"/>
    </row>
    <row r="22" spans="1:20" ht="12.75">
      <c r="A22" s="13" t="s">
        <v>8</v>
      </c>
      <c r="B22" s="166"/>
      <c r="C22" s="171"/>
      <c r="D22" s="22"/>
      <c r="E22" s="22"/>
      <c r="F22" s="187"/>
      <c r="G22" s="199"/>
      <c r="H22" s="143"/>
      <c r="I22" s="5"/>
      <c r="J22" s="166"/>
      <c r="K22" s="171"/>
      <c r="L22" s="22"/>
      <c r="M22" s="5"/>
      <c r="N22" s="187"/>
      <c r="O22" s="199"/>
      <c r="P22" s="143"/>
      <c r="Q22" s="5"/>
      <c r="R22" s="57"/>
      <c r="S22" s="8"/>
      <c r="T22" s="24"/>
    </row>
    <row r="23" spans="1:20" ht="12.75">
      <c r="A23" s="4" t="s">
        <v>45</v>
      </c>
      <c r="B23" s="161">
        <v>68.791011235955</v>
      </c>
      <c r="C23" s="161">
        <v>1.0846032328506112</v>
      </c>
      <c r="D23" s="196">
        <v>12409</v>
      </c>
      <c r="E23" s="22"/>
      <c r="F23" s="190">
        <v>68.2896890343698</v>
      </c>
      <c r="G23" s="190">
        <v>1.1640096375026374</v>
      </c>
      <c r="H23" s="198">
        <v>10867</v>
      </c>
      <c r="I23" s="4"/>
      <c r="J23" s="161">
        <v>69.983367576558</v>
      </c>
      <c r="K23" s="161">
        <v>1.085910847465712</v>
      </c>
      <c r="L23" s="196">
        <v>11645</v>
      </c>
      <c r="M23" s="4"/>
      <c r="N23" s="190">
        <v>68.8296245965687</v>
      </c>
      <c r="O23" s="190">
        <v>1.5778308629390807</v>
      </c>
      <c r="P23" s="198">
        <v>6573</v>
      </c>
      <c r="Q23" s="4"/>
      <c r="R23" s="57">
        <v>68.476075593084</v>
      </c>
      <c r="S23" s="8">
        <v>3.1783718842352897</v>
      </c>
      <c r="T23" s="24">
        <v>2764</v>
      </c>
    </row>
    <row r="24" spans="1:20" ht="12.75">
      <c r="A24" s="4" t="s">
        <v>46</v>
      </c>
      <c r="B24" s="161">
        <v>81.2061131763733</v>
      </c>
      <c r="C24" s="161">
        <v>0.8127852449135915</v>
      </c>
      <c r="D24" s="196">
        <v>15708</v>
      </c>
      <c r="E24" s="22"/>
      <c r="F24" s="190">
        <v>81.1501597444089</v>
      </c>
      <c r="G24" s="190">
        <v>0.8840809646055803</v>
      </c>
      <c r="H24" s="198">
        <v>13307</v>
      </c>
      <c r="I24" s="4"/>
      <c r="J24" s="161">
        <v>81.2568552809858</v>
      </c>
      <c r="K24" s="161">
        <v>0.8410320551030424</v>
      </c>
      <c r="L24" s="196">
        <v>14075</v>
      </c>
      <c r="M24" s="4"/>
      <c r="N24" s="190">
        <v>80.4553415061296</v>
      </c>
      <c r="O24" s="190">
        <v>1.233784984116184</v>
      </c>
      <c r="P24" s="198">
        <v>7879</v>
      </c>
      <c r="Q24" s="4"/>
      <c r="R24" s="57">
        <v>80.6925207756232</v>
      </c>
      <c r="S24" s="8">
        <v>2.458928678916415</v>
      </c>
      <c r="T24" s="24">
        <v>3333</v>
      </c>
    </row>
    <row r="25" spans="1:20" ht="12.75">
      <c r="A25" s="4"/>
      <c r="B25" s="107"/>
      <c r="C25" s="161"/>
      <c r="D25" s="22"/>
      <c r="E25" s="22"/>
      <c r="F25" s="190"/>
      <c r="G25" s="190"/>
      <c r="H25" s="143"/>
      <c r="I25" s="4"/>
      <c r="J25" s="107"/>
      <c r="K25" s="161"/>
      <c r="L25" s="22"/>
      <c r="M25" s="4"/>
      <c r="N25" s="185"/>
      <c r="O25" s="190"/>
      <c r="P25" s="143"/>
      <c r="Q25" s="4"/>
      <c r="R25" s="57"/>
      <c r="S25" s="8"/>
      <c r="T25" s="24"/>
    </row>
    <row r="26" spans="1:20" ht="12.75">
      <c r="A26" s="13" t="s">
        <v>10</v>
      </c>
      <c r="B26" s="166"/>
      <c r="C26" s="171"/>
      <c r="D26" s="22"/>
      <c r="E26" s="22"/>
      <c r="F26" s="199"/>
      <c r="G26" s="199"/>
      <c r="H26" s="143"/>
      <c r="I26" s="5"/>
      <c r="J26" s="166"/>
      <c r="K26" s="171"/>
      <c r="L26" s="22"/>
      <c r="M26" s="5"/>
      <c r="N26" s="187"/>
      <c r="O26" s="199"/>
      <c r="P26" s="143"/>
      <c r="Q26" s="5"/>
      <c r="R26" s="57"/>
      <c r="S26" s="8"/>
      <c r="T26" s="24"/>
    </row>
    <row r="27" spans="1:20" ht="12.75">
      <c r="A27" s="4" t="s">
        <v>47</v>
      </c>
      <c r="B27" s="161">
        <v>79.7024017576272</v>
      </c>
      <c r="C27" s="161">
        <v>0.7518889157205635</v>
      </c>
      <c r="D27" s="196">
        <v>19457</v>
      </c>
      <c r="E27" s="22"/>
      <c r="F27" s="190">
        <v>79.2385271826699</v>
      </c>
      <c r="G27" s="190">
        <v>0.8272531052109642</v>
      </c>
      <c r="H27" s="198">
        <v>16345</v>
      </c>
      <c r="I27" s="4"/>
      <c r="J27" s="161">
        <v>79.9666481378543</v>
      </c>
      <c r="K27" s="161">
        <v>0.7765677985511346</v>
      </c>
      <c r="L27" s="196">
        <v>17365</v>
      </c>
      <c r="M27" s="4"/>
      <c r="N27" s="190">
        <v>78.9906692083876</v>
      </c>
      <c r="O27" s="190">
        <v>1.2821303762625433</v>
      </c>
      <c r="P27" s="198">
        <v>7700</v>
      </c>
      <c r="Q27" s="4"/>
      <c r="R27" s="57">
        <v>79.809257966969</v>
      </c>
      <c r="S27" s="8">
        <v>2.208359008566198</v>
      </c>
      <c r="T27" s="24">
        <v>4274</v>
      </c>
    </row>
    <row r="28" spans="1:20" ht="12.75">
      <c r="A28" s="4" t="s">
        <v>48</v>
      </c>
      <c r="B28" s="161">
        <v>59.9290780141844</v>
      </c>
      <c r="C28" s="161">
        <v>1.7310461778550348</v>
      </c>
      <c r="D28" s="196">
        <v>5449</v>
      </c>
      <c r="E28" s="22"/>
      <c r="F28" s="190">
        <v>58.7978422810172</v>
      </c>
      <c r="G28" s="190">
        <v>1.8651521900319494</v>
      </c>
      <c r="H28" s="198">
        <v>4735</v>
      </c>
      <c r="I28" s="4"/>
      <c r="J28" s="161">
        <v>60.7989690721649</v>
      </c>
      <c r="K28" s="161">
        <v>1.7871519111249832</v>
      </c>
      <c r="L28" s="196">
        <v>4878</v>
      </c>
      <c r="M28" s="4"/>
      <c r="N28" s="190">
        <v>61.0887996430165</v>
      </c>
      <c r="O28" s="190">
        <v>3.410190172254868</v>
      </c>
      <c r="P28" s="198">
        <v>1559</v>
      </c>
      <c r="Q28" s="4"/>
      <c r="R28" s="57">
        <v>54.6699875466998</v>
      </c>
      <c r="S28" s="8">
        <v>5.787561212418911</v>
      </c>
      <c r="T28" s="24">
        <v>957</v>
      </c>
    </row>
    <row r="29" spans="1:20" ht="12.75">
      <c r="A29" s="4" t="s">
        <v>49</v>
      </c>
      <c r="B29" s="161">
        <v>77.8186968838527</v>
      </c>
      <c r="C29" s="161">
        <v>1.9127222820134406</v>
      </c>
      <c r="D29" s="196">
        <v>3208</v>
      </c>
      <c r="E29" s="22"/>
      <c r="F29" s="190">
        <v>79.2447473026689</v>
      </c>
      <c r="G29" s="190">
        <v>1.9017923849071323</v>
      </c>
      <c r="H29" s="198">
        <v>3092</v>
      </c>
      <c r="I29" s="4"/>
      <c r="J29" s="161">
        <v>77.9740259740259</v>
      </c>
      <c r="K29" s="161">
        <v>1.7969074580778823</v>
      </c>
      <c r="L29" s="196">
        <v>3477</v>
      </c>
      <c r="M29" s="4"/>
      <c r="N29" s="190">
        <v>75.7467677218011</v>
      </c>
      <c r="O29" s="190">
        <v>3.066601032570439</v>
      </c>
      <c r="P29" s="198">
        <v>1490</v>
      </c>
      <c r="Q29" s="4"/>
      <c r="R29" s="57">
        <v>74.8743718592964</v>
      </c>
      <c r="S29" s="8">
        <v>5.300908081504552</v>
      </c>
      <c r="T29" s="24">
        <v>866</v>
      </c>
    </row>
    <row r="30" spans="1:20" ht="12.75">
      <c r="A30" s="4"/>
      <c r="B30" s="107"/>
      <c r="C30" s="161"/>
      <c r="D30" s="22"/>
      <c r="E30" s="22"/>
      <c r="F30" s="190"/>
      <c r="G30" s="190"/>
      <c r="H30" s="143"/>
      <c r="I30" s="4"/>
      <c r="J30" s="107"/>
      <c r="K30" s="161"/>
      <c r="L30" s="22"/>
      <c r="M30" s="4"/>
      <c r="N30" s="185"/>
      <c r="O30" s="190"/>
      <c r="P30" s="143"/>
      <c r="Q30" s="4"/>
      <c r="R30" s="57"/>
      <c r="S30" s="8"/>
      <c r="T30" s="24"/>
    </row>
    <row r="31" spans="1:20" ht="12.75">
      <c r="A31" s="13" t="s">
        <v>11</v>
      </c>
      <c r="B31" s="166"/>
      <c r="C31" s="171"/>
      <c r="D31" s="22"/>
      <c r="E31" s="22"/>
      <c r="F31" s="199"/>
      <c r="G31" s="199"/>
      <c r="H31" s="143"/>
      <c r="I31" s="5"/>
      <c r="J31" s="166"/>
      <c r="K31" s="171"/>
      <c r="L31" s="22"/>
      <c r="M31" s="5"/>
      <c r="N31" s="187"/>
      <c r="O31" s="199"/>
      <c r="P31" s="143"/>
      <c r="Q31" s="5"/>
      <c r="R31" s="57"/>
      <c r="S31" s="8"/>
      <c r="T31" s="24"/>
    </row>
    <row r="32" spans="1:20" ht="12.75">
      <c r="A32" s="4" t="s">
        <v>50</v>
      </c>
      <c r="B32" s="161">
        <v>76.9708722494855</v>
      </c>
      <c r="C32" s="161">
        <v>0.7080865982941802</v>
      </c>
      <c r="D32" s="196">
        <v>24038</v>
      </c>
      <c r="E32" s="22"/>
      <c r="F32" s="190">
        <v>76.7958086309113</v>
      </c>
      <c r="G32" s="190">
        <v>0.7539152481377513</v>
      </c>
      <c r="H32" s="198">
        <v>21317</v>
      </c>
      <c r="I32" s="4"/>
      <c r="J32" s="161">
        <v>77.4114088159032</v>
      </c>
      <c r="K32" s="161">
        <v>0.7081451782865997</v>
      </c>
      <c r="L32" s="196">
        <v>22794</v>
      </c>
      <c r="M32" s="4"/>
      <c r="N32" s="190">
        <v>76.6220787207872</v>
      </c>
      <c r="O32" s="190">
        <v>1.1033143928764417</v>
      </c>
      <c r="P32" s="198">
        <v>12979</v>
      </c>
      <c r="Q32" s="4"/>
      <c r="R32" s="57">
        <v>76.9931239546552</v>
      </c>
      <c r="S32" s="8">
        <v>2.0181863275025123</v>
      </c>
      <c r="T32" s="24">
        <v>5455</v>
      </c>
    </row>
    <row r="33" spans="1:20" ht="12.75">
      <c r="A33" s="4" t="s">
        <v>51</v>
      </c>
      <c r="B33" s="161">
        <v>69.9060693641618</v>
      </c>
      <c r="C33" s="161">
        <v>1.8800261453977285</v>
      </c>
      <c r="D33" s="196">
        <v>4047</v>
      </c>
      <c r="E33" s="22"/>
      <c r="F33" s="190">
        <v>68.0922431865828</v>
      </c>
      <c r="G33" s="190">
        <v>2.2851466450465736</v>
      </c>
      <c r="H33" s="198">
        <v>2829</v>
      </c>
      <c r="I33" s="4"/>
      <c r="J33" s="161">
        <v>71.1523283346487</v>
      </c>
      <c r="K33" s="161">
        <v>2.158436186567016</v>
      </c>
      <c r="L33" s="196">
        <v>2880</v>
      </c>
      <c r="M33" s="4"/>
      <c r="N33" s="190">
        <v>67.438596491228</v>
      </c>
      <c r="O33" s="190">
        <v>3.214318809969768</v>
      </c>
      <c r="P33" s="198">
        <v>1451</v>
      </c>
      <c r="Q33" s="4"/>
      <c r="R33" s="57">
        <v>65.8156028368794</v>
      </c>
      <c r="S33" s="8">
        <v>6.984061959672843</v>
      </c>
      <c r="T33" s="24">
        <v>630</v>
      </c>
    </row>
    <row r="34" spans="1:20" ht="12.75">
      <c r="A34" s="4"/>
      <c r="B34" s="107"/>
      <c r="C34" s="161"/>
      <c r="D34" s="22"/>
      <c r="E34" s="22"/>
      <c r="F34" s="190"/>
      <c r="G34" s="190"/>
      <c r="H34" s="143"/>
      <c r="I34" s="4"/>
      <c r="J34" s="107"/>
      <c r="K34" s="161"/>
      <c r="L34" s="22"/>
      <c r="M34" s="4"/>
      <c r="N34" s="185"/>
      <c r="O34" s="190"/>
      <c r="P34" s="143"/>
      <c r="Q34" s="4"/>
      <c r="R34" s="57"/>
      <c r="S34" s="8"/>
      <c r="T34" s="24"/>
    </row>
    <row r="35" spans="1:20" ht="12.75">
      <c r="A35" s="13" t="s">
        <v>12</v>
      </c>
      <c r="B35" s="166"/>
      <c r="C35" s="171"/>
      <c r="D35" s="22"/>
      <c r="E35" s="22"/>
      <c r="F35" s="199"/>
      <c r="G35" s="199"/>
      <c r="H35" s="143"/>
      <c r="I35" s="5"/>
      <c r="J35" s="166"/>
      <c r="K35" s="171"/>
      <c r="L35" s="22"/>
      <c r="M35" s="5"/>
      <c r="N35" s="187"/>
      <c r="O35" s="199"/>
      <c r="P35" s="143"/>
      <c r="Q35" s="5"/>
      <c r="R35" s="57"/>
      <c r="S35" s="8"/>
      <c r="T35" s="24"/>
    </row>
    <row r="36" spans="1:20" ht="12.75">
      <c r="A36" s="4" t="s">
        <v>52</v>
      </c>
      <c r="B36" s="161">
        <v>77.8898696931483</v>
      </c>
      <c r="C36" s="161">
        <v>1.6511561528440453</v>
      </c>
      <c r="D36" s="196">
        <v>4295</v>
      </c>
      <c r="E36" s="22"/>
      <c r="F36" s="190">
        <v>78.247096092925</v>
      </c>
      <c r="G36" s="190">
        <v>1.4813451640827253</v>
      </c>
      <c r="H36" s="198">
        <v>5274</v>
      </c>
      <c r="I36" s="4"/>
      <c r="J36" s="161">
        <v>79.1620900674721</v>
      </c>
      <c r="K36" s="161">
        <v>1.352819489204542</v>
      </c>
      <c r="L36" s="196">
        <v>5892</v>
      </c>
      <c r="M36" s="4"/>
      <c r="N36" s="190">
        <v>77.3692810457516</v>
      </c>
      <c r="O36" s="190">
        <v>1.98450915803582</v>
      </c>
      <c r="P36" s="198">
        <v>3391</v>
      </c>
      <c r="Q36" s="4"/>
      <c r="R36" s="57">
        <v>80.0127307447485</v>
      </c>
      <c r="S36" s="8">
        <v>3.827569533870644</v>
      </c>
      <c r="T36" s="24">
        <v>1412</v>
      </c>
    </row>
    <row r="37" spans="1:20" ht="12.75">
      <c r="A37" s="4" t="s">
        <v>53</v>
      </c>
      <c r="B37" s="161">
        <v>76.3386200352446</v>
      </c>
      <c r="C37" s="161">
        <v>0.9010212238172031</v>
      </c>
      <c r="D37" s="196">
        <v>15128</v>
      </c>
      <c r="E37" s="22"/>
      <c r="F37" s="190">
        <v>75.8424212719029</v>
      </c>
      <c r="G37" s="190">
        <v>0.8640786660226212</v>
      </c>
      <c r="H37" s="198">
        <v>16685</v>
      </c>
      <c r="I37" s="4"/>
      <c r="J37" s="161">
        <v>76.4822595704948</v>
      </c>
      <c r="K37" s="161">
        <v>0.8202432202084253</v>
      </c>
      <c r="L37" s="196">
        <v>17476</v>
      </c>
      <c r="M37" s="4"/>
      <c r="N37" s="190">
        <v>75.8703606900156</v>
      </c>
      <c r="O37" s="190">
        <v>1.1884604465323747</v>
      </c>
      <c r="P37" s="198">
        <v>9886</v>
      </c>
      <c r="Q37" s="4"/>
      <c r="R37" s="57">
        <v>75.2445447705041</v>
      </c>
      <c r="S37" s="8">
        <v>2.4017339105811857</v>
      </c>
      <c r="T37" s="24">
        <v>4177</v>
      </c>
    </row>
    <row r="38" spans="1:20" ht="12.75">
      <c r="A38" s="4" t="s">
        <v>54</v>
      </c>
      <c r="B38" s="161">
        <v>67.7126341866226</v>
      </c>
      <c r="C38" s="161">
        <v>3.0152676955096496</v>
      </c>
      <c r="D38" s="196">
        <v>1635</v>
      </c>
      <c r="E38" s="22"/>
      <c r="F38" s="190">
        <v>65.0602409638554</v>
      </c>
      <c r="G38" s="190">
        <v>3.1197955124964487</v>
      </c>
      <c r="H38" s="198">
        <v>1588</v>
      </c>
      <c r="I38" s="4"/>
      <c r="J38" s="161">
        <v>66.092715231788</v>
      </c>
      <c r="K38" s="161">
        <v>2.9337901218762887</v>
      </c>
      <c r="L38" s="196">
        <v>1702</v>
      </c>
      <c r="M38" s="4"/>
      <c r="N38" s="190">
        <v>63.7630662020905</v>
      </c>
      <c r="O38" s="190">
        <v>4.580408593833507</v>
      </c>
      <c r="P38" s="198">
        <v>840</v>
      </c>
      <c r="Q38" s="4"/>
      <c r="R38" s="57">
        <v>59.1259640102827</v>
      </c>
      <c r="S38" s="8">
        <v>9.254449847973156</v>
      </c>
      <c r="T38" s="24">
        <v>365</v>
      </c>
    </row>
    <row r="39" spans="1:20" ht="12.75">
      <c r="A39" s="4"/>
      <c r="B39" s="107"/>
      <c r="C39" s="161"/>
      <c r="D39" s="22"/>
      <c r="E39" s="22"/>
      <c r="F39" s="190"/>
      <c r="G39" s="190"/>
      <c r="H39" s="143"/>
      <c r="I39" s="4"/>
      <c r="J39" s="107"/>
      <c r="K39" s="161"/>
      <c r="L39" s="22"/>
      <c r="M39" s="4"/>
      <c r="N39" s="185"/>
      <c r="O39" s="190"/>
      <c r="P39" s="143"/>
      <c r="Q39" s="4"/>
      <c r="R39" s="57"/>
      <c r="S39" s="8"/>
      <c r="T39" s="24"/>
    </row>
    <row r="40" spans="1:20" ht="25.5">
      <c r="A40" s="13" t="s">
        <v>55</v>
      </c>
      <c r="B40" s="166"/>
      <c r="C40" s="171"/>
      <c r="D40" s="22"/>
      <c r="E40" s="22"/>
      <c r="F40" s="199"/>
      <c r="G40" s="199"/>
      <c r="H40" s="143"/>
      <c r="I40" s="5"/>
      <c r="J40" s="166"/>
      <c r="K40" s="171"/>
      <c r="L40" s="22"/>
      <c r="M40" s="5"/>
      <c r="N40" s="187"/>
      <c r="O40" s="199"/>
      <c r="P40" s="143"/>
      <c r="Q40" s="5"/>
      <c r="R40" s="57"/>
      <c r="S40" s="8"/>
      <c r="T40" s="24"/>
    </row>
    <row r="41" spans="1:20" ht="12.75">
      <c r="A41" s="4" t="s">
        <v>57</v>
      </c>
      <c r="B41" s="161">
        <v>78.9584693416361</v>
      </c>
      <c r="C41" s="161">
        <v>0.7679858392469114</v>
      </c>
      <c r="D41" s="196">
        <v>19153</v>
      </c>
      <c r="E41" s="22"/>
      <c r="F41" s="190">
        <v>78.4617174773097</v>
      </c>
      <c r="G41" s="190">
        <v>0.8356143550495929</v>
      </c>
      <c r="H41" s="198">
        <v>16456</v>
      </c>
      <c r="I41" s="4"/>
      <c r="J41" s="161">
        <v>79.488422186322</v>
      </c>
      <c r="K41" s="161">
        <v>0.7806466490596904</v>
      </c>
      <c r="L41" s="196">
        <v>17489</v>
      </c>
      <c r="M41" s="4"/>
      <c r="N41" s="190">
        <v>78.2324687800192</v>
      </c>
      <c r="O41" s="190">
        <v>0.970897417452548</v>
      </c>
      <c r="P41" s="198">
        <v>9902</v>
      </c>
      <c r="Q41" s="4"/>
      <c r="R41" s="57">
        <v>78.2803403493058</v>
      </c>
      <c r="S41" s="8">
        <v>2.2666208242231107</v>
      </c>
      <c r="T41" s="24">
        <v>4234</v>
      </c>
    </row>
    <row r="42" spans="1:20" ht="12.75">
      <c r="A42" s="4" t="s">
        <v>56</v>
      </c>
      <c r="B42" s="161">
        <v>69.7519437245464</v>
      </c>
      <c r="C42" s="161">
        <v>1.2693106070101763</v>
      </c>
      <c r="D42" s="196">
        <v>8904</v>
      </c>
      <c r="E42" s="22"/>
      <c r="F42" s="190">
        <v>69.5897139555042</v>
      </c>
      <c r="G42" s="190">
        <v>1.371109503177081</v>
      </c>
      <c r="H42" s="198">
        <v>7654</v>
      </c>
      <c r="I42" s="4"/>
      <c r="J42" s="161">
        <v>69.5805677164242</v>
      </c>
      <c r="K42" s="161">
        <v>1.3024661455282356</v>
      </c>
      <c r="L42" s="196">
        <v>8156</v>
      </c>
      <c r="M42" s="4"/>
      <c r="N42" s="190">
        <v>69.2135390741662</v>
      </c>
      <c r="O42" s="190">
        <v>1.8179982856491463</v>
      </c>
      <c r="P42" s="198">
        <v>4520</v>
      </c>
      <c r="Q42" s="4"/>
      <c r="R42" s="57">
        <v>68.5731857318573</v>
      </c>
      <c r="S42" s="8">
        <v>2.6772762911220624</v>
      </c>
      <c r="T42" s="24">
        <v>1855</v>
      </c>
    </row>
    <row r="43" spans="4:20" ht="12.75">
      <c r="D43" s="181"/>
      <c r="E43" s="41"/>
      <c r="F43" s="200"/>
      <c r="G43" s="200"/>
      <c r="H43" s="201"/>
      <c r="L43" s="181"/>
      <c r="N43" s="200"/>
      <c r="O43" s="200"/>
      <c r="P43" s="202"/>
      <c r="R43" s="8"/>
      <c r="S43" s="8"/>
      <c r="T43" s="24"/>
    </row>
    <row r="44" spans="1:20" ht="12.75">
      <c r="A44" s="12" t="s">
        <v>35</v>
      </c>
      <c r="B44" s="163">
        <v>76.28582050819855</v>
      </c>
      <c r="C44" s="167">
        <v>0.6888746083877777</v>
      </c>
      <c r="D44" s="22">
        <v>28117</v>
      </c>
      <c r="E44" s="22"/>
      <c r="F44" s="144">
        <v>75.94921222053017</v>
      </c>
      <c r="G44" s="141">
        <v>0.7167795769651093</v>
      </c>
      <c r="H44" s="143">
        <v>24174</v>
      </c>
      <c r="I44" s="12"/>
      <c r="J44" s="163">
        <v>76.77752757612737</v>
      </c>
      <c r="K44" s="167">
        <v>0.6731646831632361</v>
      </c>
      <c r="L44" s="22">
        <v>25720</v>
      </c>
      <c r="M44" s="12"/>
      <c r="N44" s="141">
        <v>75.71444047188149</v>
      </c>
      <c r="O44" s="141">
        <v>0.9851060475374922</v>
      </c>
      <c r="P44" s="197">
        <v>14452</v>
      </c>
      <c r="Q44" s="12"/>
      <c r="R44" s="158">
        <v>75.70914481586027</v>
      </c>
      <c r="S44" s="11">
        <v>2</v>
      </c>
      <c r="T44" s="181">
        <v>6097</v>
      </c>
    </row>
    <row r="45" spans="1:20" s="10" customFormat="1" ht="12.75">
      <c r="A45" s="15"/>
      <c r="B45" s="164"/>
      <c r="C45" s="168"/>
      <c r="D45" s="63"/>
      <c r="E45" s="63"/>
      <c r="F45" s="153"/>
      <c r="G45" s="154"/>
      <c r="H45" s="155"/>
      <c r="I45" s="15"/>
      <c r="J45" s="164"/>
      <c r="K45" s="168"/>
      <c r="L45" s="63"/>
      <c r="M45" s="15"/>
      <c r="N45" s="193"/>
      <c r="O45" s="154"/>
      <c r="P45" s="203"/>
      <c r="Q45" s="15"/>
      <c r="R45" s="65"/>
      <c r="S45" s="16"/>
      <c r="T45" s="183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1:6" ht="12.75">
      <c r="A92" s="101" t="s">
        <v>143</v>
      </c>
      <c r="B92" s="77"/>
      <c r="C92" s="77"/>
      <c r="D92" s="79"/>
      <c r="E92" s="60"/>
      <c r="F92" s="77"/>
    </row>
    <row r="93" spans="1:20" s="60" customFormat="1" ht="12.75">
      <c r="A93" s="20" t="s">
        <v>147</v>
      </c>
      <c r="B93" s="194"/>
      <c r="C93" s="194"/>
      <c r="D93" s="96"/>
      <c r="E93" s="101"/>
      <c r="F93" s="194"/>
      <c r="G93" s="77"/>
      <c r="H93" s="79"/>
      <c r="J93" s="77"/>
      <c r="K93" s="77"/>
      <c r="L93" s="79"/>
      <c r="N93" s="77"/>
      <c r="O93" s="77"/>
      <c r="P93" s="79"/>
      <c r="R93" s="77"/>
      <c r="S93" s="77"/>
      <c r="T93" s="79"/>
    </row>
  </sheetData>
  <sheetProtection/>
  <mergeCells count="5">
    <mergeCell ref="B4:D4"/>
    <mergeCell ref="R4:T4"/>
    <mergeCell ref="N4:P4"/>
    <mergeCell ref="J4:L4"/>
    <mergeCell ref="F4:H4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14">
      <selection activeCell="E118" sqref="E118"/>
    </sheetView>
  </sheetViews>
  <sheetFormatPr defaultColWidth="9.00390625" defaultRowHeight="15.75"/>
  <cols>
    <col min="1" max="1" width="18.25390625" style="74" customWidth="1"/>
    <col min="2" max="2" width="10.625" style="74" customWidth="1"/>
    <col min="3" max="3" width="8.625" style="76" customWidth="1"/>
    <col min="4" max="4" width="8.625" style="97" customWidth="1"/>
    <col min="5" max="5" width="10.625" style="98" customWidth="1"/>
    <col min="6" max="16384" width="9.00390625" style="80" customWidth="1"/>
  </cols>
  <sheetData>
    <row r="1" spans="1:6" ht="12.75">
      <c r="A1" s="73"/>
      <c r="D1" s="77"/>
      <c r="E1" s="78"/>
      <c r="F1" s="79"/>
    </row>
    <row r="2" spans="1:6" ht="12.75">
      <c r="A2" s="96" t="s">
        <v>158</v>
      </c>
      <c r="D2" s="77"/>
      <c r="E2" s="78"/>
      <c r="F2" s="79"/>
    </row>
    <row r="3" spans="1:6" ht="12.75">
      <c r="A3" s="73"/>
      <c r="D3" s="77"/>
      <c r="E3" s="78"/>
      <c r="F3" s="79"/>
    </row>
    <row r="4" spans="1:5" ht="12.75" customHeight="1">
      <c r="A4" s="84"/>
      <c r="B4" s="84"/>
      <c r="C4" s="221" t="s">
        <v>64</v>
      </c>
      <c r="D4" s="221"/>
      <c r="E4" s="221"/>
    </row>
    <row r="5" spans="1:5" ht="25.5">
      <c r="A5" s="84"/>
      <c r="B5" s="84"/>
      <c r="C5" s="87" t="s">
        <v>4</v>
      </c>
      <c r="D5" s="88" t="s">
        <v>59</v>
      </c>
      <c r="E5" s="89" t="s">
        <v>5</v>
      </c>
    </row>
    <row r="6" spans="1:6" ht="12.75">
      <c r="A6" s="73"/>
      <c r="D6" s="57"/>
      <c r="E6" s="78"/>
      <c r="F6" s="79"/>
    </row>
    <row r="7" spans="1:6" ht="12.75">
      <c r="A7" s="100" t="s">
        <v>93</v>
      </c>
      <c r="B7" s="90"/>
      <c r="D7" s="76"/>
      <c r="E7" s="78"/>
      <c r="F7" s="79"/>
    </row>
    <row r="8" spans="1:6" ht="12.75">
      <c r="A8" s="73" t="s">
        <v>88</v>
      </c>
      <c r="B8" s="74" t="s">
        <v>42</v>
      </c>
      <c r="C8" s="130">
        <v>0.0336247478143913</v>
      </c>
      <c r="D8" s="76">
        <v>0.12648188670636823</v>
      </c>
      <c r="E8" s="104">
        <v>2640</v>
      </c>
      <c r="F8" s="79"/>
    </row>
    <row r="9" spans="1:6" ht="12.75">
      <c r="A9" s="73"/>
      <c r="B9" s="74" t="s">
        <v>58</v>
      </c>
      <c r="C9" s="130">
        <v>0.576553491351697</v>
      </c>
      <c r="D9" s="76">
        <v>0.36686605162067587</v>
      </c>
      <c r="E9" s="104">
        <v>3457</v>
      </c>
      <c r="F9" s="79"/>
    </row>
    <row r="10" spans="1:6" ht="12.75">
      <c r="A10" s="73"/>
      <c r="B10" s="105" t="s">
        <v>37</v>
      </c>
      <c r="C10" s="130">
        <v>0.66079295154185</v>
      </c>
      <c r="D10" s="76">
        <v>1.0933881656728897</v>
      </c>
      <c r="E10" s="106">
        <v>574</v>
      </c>
      <c r="F10" s="79"/>
    </row>
    <row r="11" spans="1:6" ht="12.75">
      <c r="A11" s="73"/>
      <c r="B11" s="73" t="s">
        <v>38</v>
      </c>
      <c r="C11" s="130">
        <v>0.143815915627996</v>
      </c>
      <c r="D11" s="76">
        <v>0.24719856525139566</v>
      </c>
      <c r="E11" s="106">
        <v>2017</v>
      </c>
      <c r="F11" s="79"/>
    </row>
    <row r="12" spans="1:6" ht="12.75">
      <c r="A12" s="73"/>
      <c r="B12" s="73" t="s">
        <v>39</v>
      </c>
      <c r="C12" s="130">
        <v>0.478214665249734</v>
      </c>
      <c r="D12" s="76">
        <v>0.4671904763197751</v>
      </c>
      <c r="E12" s="106">
        <v>1987</v>
      </c>
      <c r="F12" s="79"/>
    </row>
    <row r="13" spans="1:6" ht="12.75">
      <c r="A13" s="73"/>
      <c r="B13" s="73" t="s">
        <v>40</v>
      </c>
      <c r="C13" s="130">
        <v>0</v>
      </c>
      <c r="D13" s="76">
        <v>0</v>
      </c>
      <c r="E13" s="106">
        <v>792</v>
      </c>
      <c r="F13" s="79"/>
    </row>
    <row r="14" spans="1:6" ht="12.75">
      <c r="A14" s="73"/>
      <c r="B14" s="73" t="s">
        <v>41</v>
      </c>
      <c r="C14" s="130">
        <v>0.170648464163822</v>
      </c>
      <c r="D14" s="76">
        <v>0.3642518367024669</v>
      </c>
      <c r="E14" s="106">
        <v>725</v>
      </c>
      <c r="F14" s="79"/>
    </row>
    <row r="15" spans="1:6" ht="12.75">
      <c r="A15" s="73"/>
      <c r="B15" s="73" t="s">
        <v>31</v>
      </c>
      <c r="C15" s="130">
        <v>0.377208655945999</v>
      </c>
      <c r="D15" s="76">
        <v>0.3122012615284622</v>
      </c>
      <c r="E15" s="78">
        <v>4987</v>
      </c>
      <c r="F15" s="79"/>
    </row>
    <row r="16" spans="1:6" ht="12.75">
      <c r="A16" s="73"/>
      <c r="B16" s="73" t="s">
        <v>32</v>
      </c>
      <c r="C16" s="130">
        <v>0.0943396226415094</v>
      </c>
      <c r="D16" s="76">
        <v>0.33140937141684046</v>
      </c>
      <c r="E16" s="78">
        <v>1110</v>
      </c>
      <c r="F16" s="79"/>
    </row>
    <row r="17" spans="1:6" ht="12.75">
      <c r="A17" s="73"/>
      <c r="B17" s="73"/>
      <c r="C17" s="130"/>
      <c r="D17" s="76"/>
      <c r="E17" s="78"/>
      <c r="F17" s="79"/>
    </row>
    <row r="18" spans="1:6" ht="25.5">
      <c r="A18" s="73" t="s">
        <v>66</v>
      </c>
      <c r="B18" s="74" t="s">
        <v>42</v>
      </c>
      <c r="C18" s="130">
        <v>1.27731092436974</v>
      </c>
      <c r="D18" s="76">
        <v>0.7746912422125731</v>
      </c>
      <c r="E18" s="216">
        <v>2640</v>
      </c>
      <c r="F18" s="79"/>
    </row>
    <row r="19" spans="1:6" ht="12.75">
      <c r="A19" s="73"/>
      <c r="B19" s="74" t="s">
        <v>58</v>
      </c>
      <c r="C19" s="130">
        <v>7.14285714285714</v>
      </c>
      <c r="D19" s="76">
        <v>1.2479206061811179</v>
      </c>
      <c r="E19" s="104">
        <v>3457</v>
      </c>
      <c r="F19" s="79"/>
    </row>
    <row r="20" spans="1:6" ht="12.75">
      <c r="A20" s="73"/>
      <c r="B20" s="105" t="s">
        <v>37</v>
      </c>
      <c r="C20" s="130">
        <v>5.72687224669603</v>
      </c>
      <c r="D20" s="76">
        <v>3.1356965572224462</v>
      </c>
      <c r="E20" s="106">
        <v>574</v>
      </c>
      <c r="F20" s="79"/>
    </row>
    <row r="21" spans="1:6" ht="12.75">
      <c r="A21" s="73"/>
      <c r="B21" s="73" t="s">
        <v>38</v>
      </c>
      <c r="C21" s="130">
        <v>5.03355704697986</v>
      </c>
      <c r="D21" s="76">
        <v>1.4261906034220868</v>
      </c>
      <c r="E21" s="106">
        <v>2017</v>
      </c>
      <c r="F21" s="79"/>
    </row>
    <row r="22" spans="1:6" ht="12.75">
      <c r="A22" s="73"/>
      <c r="B22" s="73" t="s">
        <v>39</v>
      </c>
      <c r="C22" s="130">
        <v>4.35706695005313</v>
      </c>
      <c r="D22" s="76">
        <v>1.3824423081022745</v>
      </c>
      <c r="E22" s="106">
        <v>1987</v>
      </c>
      <c r="F22" s="79"/>
    </row>
    <row r="23" spans="1:6" ht="12.75">
      <c r="A23" s="73"/>
      <c r="B23" s="73" t="s">
        <v>40</v>
      </c>
      <c r="C23" s="130">
        <v>2.8526148969889</v>
      </c>
      <c r="D23" s="76">
        <v>1.544143751025464</v>
      </c>
      <c r="E23" s="106">
        <v>792</v>
      </c>
      <c r="F23" s="79"/>
    </row>
    <row r="24" spans="1:6" ht="12.75">
      <c r="A24" s="73"/>
      <c r="B24" s="73" t="s">
        <v>41</v>
      </c>
      <c r="C24" s="130">
        <v>0.68259385665529</v>
      </c>
      <c r="D24" s="76">
        <v>0.7266333142895633</v>
      </c>
      <c r="E24" s="106">
        <v>725</v>
      </c>
      <c r="F24" s="79"/>
    </row>
    <row r="25" spans="2:6" ht="12.75">
      <c r="B25" s="73" t="s">
        <v>31</v>
      </c>
      <c r="C25" s="130">
        <v>4.06988286678578</v>
      </c>
      <c r="D25" s="76">
        <v>1.0063126173041994</v>
      </c>
      <c r="E25" s="78">
        <v>4987</v>
      </c>
      <c r="F25" s="79"/>
    </row>
    <row r="26" spans="2:6" ht="12.75">
      <c r="B26" s="73" t="s">
        <v>32</v>
      </c>
      <c r="C26" s="130">
        <v>5.37229029217719</v>
      </c>
      <c r="D26" s="76">
        <v>2.433949541376518</v>
      </c>
      <c r="E26" s="78">
        <v>1110</v>
      </c>
      <c r="F26" s="79"/>
    </row>
    <row r="27" spans="2:6" ht="12.75">
      <c r="B27" s="73"/>
      <c r="C27" s="130"/>
      <c r="D27" s="76"/>
      <c r="E27" s="78"/>
      <c r="F27" s="79"/>
    </row>
    <row r="28" spans="1:6" ht="25.5">
      <c r="A28" s="73" t="s">
        <v>67</v>
      </c>
      <c r="B28" s="74" t="s">
        <v>42</v>
      </c>
      <c r="C28" s="130">
        <v>6.55462184873949</v>
      </c>
      <c r="D28" s="76">
        <v>1.707357939423483</v>
      </c>
      <c r="E28" s="216">
        <v>2640</v>
      </c>
      <c r="F28" s="79"/>
    </row>
    <row r="29" spans="2:6" ht="12.75">
      <c r="B29" s="74" t="s">
        <v>58</v>
      </c>
      <c r="C29" s="130">
        <v>11.178731582319</v>
      </c>
      <c r="D29" s="76">
        <v>1.5268559474212768</v>
      </c>
      <c r="E29" s="104">
        <v>3457</v>
      </c>
      <c r="F29" s="79"/>
    </row>
    <row r="30" spans="2:6" ht="12.75">
      <c r="B30" s="105" t="s">
        <v>37</v>
      </c>
      <c r="C30" s="130">
        <v>13.5462555066079</v>
      </c>
      <c r="D30" s="76">
        <v>4.618307638317695</v>
      </c>
      <c r="E30" s="106">
        <v>574</v>
      </c>
      <c r="F30" s="79"/>
    </row>
    <row r="31" spans="2:6" ht="12.75">
      <c r="B31" s="73" t="s">
        <v>38</v>
      </c>
      <c r="C31" s="130">
        <v>9.06040268456375</v>
      </c>
      <c r="D31" s="76">
        <v>1.8724285349836958</v>
      </c>
      <c r="E31" s="106">
        <v>2017</v>
      </c>
      <c r="F31" s="79"/>
    </row>
    <row r="32" spans="2:6" ht="12.75">
      <c r="B32" s="73" t="s">
        <v>39</v>
      </c>
      <c r="C32" s="130">
        <v>8.23591923485653</v>
      </c>
      <c r="D32" s="76">
        <v>1.8617263927292007</v>
      </c>
      <c r="E32" s="106">
        <v>1987</v>
      </c>
      <c r="F32" s="79"/>
    </row>
    <row r="33" spans="2:6" ht="12.75">
      <c r="B33" s="73" t="s">
        <v>40</v>
      </c>
      <c r="C33" s="130">
        <v>7.13153724247226</v>
      </c>
      <c r="D33" s="76">
        <v>2.387131278262959</v>
      </c>
      <c r="E33" s="106">
        <v>792</v>
      </c>
      <c r="F33" s="79"/>
    </row>
    <row r="34" spans="2:6" ht="12.75">
      <c r="B34" s="73" t="s">
        <v>41</v>
      </c>
      <c r="C34" s="130">
        <v>5.63139931740614</v>
      </c>
      <c r="D34" s="76">
        <v>2.034432817691632</v>
      </c>
      <c r="E34" s="106">
        <v>725</v>
      </c>
      <c r="F34" s="79"/>
    </row>
    <row r="35" spans="2:6" ht="12.75">
      <c r="B35" s="73" t="s">
        <v>31</v>
      </c>
      <c r="C35" s="130">
        <v>8.7552114353782</v>
      </c>
      <c r="D35" s="76">
        <v>1.4394673855495963</v>
      </c>
      <c r="E35" s="78">
        <v>4987</v>
      </c>
      <c r="F35" s="79"/>
    </row>
    <row r="36" spans="2:6" ht="12.75">
      <c r="B36" s="73" t="s">
        <v>32</v>
      </c>
      <c r="C36" s="130">
        <v>9.71698113207547</v>
      </c>
      <c r="D36" s="76">
        <v>3.1973588860708477</v>
      </c>
      <c r="E36" s="78">
        <v>1110</v>
      </c>
      <c r="F36" s="79"/>
    </row>
    <row r="37" spans="2:6" ht="12.75">
      <c r="B37" s="73"/>
      <c r="C37" s="130"/>
      <c r="D37" s="76"/>
      <c r="E37" s="78"/>
      <c r="F37" s="79"/>
    </row>
    <row r="38" spans="1:6" ht="38.25">
      <c r="A38" s="73" t="s">
        <v>90</v>
      </c>
      <c r="B38" s="74" t="s">
        <v>42</v>
      </c>
      <c r="C38" s="130">
        <v>13.344537815126</v>
      </c>
      <c r="D38" s="76">
        <v>2.345965303489688</v>
      </c>
      <c r="E38" s="216">
        <v>2640</v>
      </c>
      <c r="F38" s="79"/>
    </row>
    <row r="39" spans="2:6" ht="12.75">
      <c r="B39" s="74" t="s">
        <v>58</v>
      </c>
      <c r="C39" s="130">
        <v>8.06916426512968</v>
      </c>
      <c r="D39" s="76">
        <v>1.3197394470276955</v>
      </c>
      <c r="E39" s="104">
        <v>3457</v>
      </c>
      <c r="F39" s="79"/>
    </row>
    <row r="40" spans="2:6" ht="12.75">
      <c r="B40" s="105" t="s">
        <v>37</v>
      </c>
      <c r="C40" s="130">
        <v>19.1629955947136</v>
      </c>
      <c r="D40" s="76">
        <v>5.311511536759062</v>
      </c>
      <c r="E40" s="106">
        <v>574</v>
      </c>
      <c r="F40" s="79"/>
    </row>
    <row r="41" spans="2:6" ht="12.75">
      <c r="B41" s="73" t="s">
        <v>38</v>
      </c>
      <c r="C41" s="130">
        <v>10.4985618408437</v>
      </c>
      <c r="D41" s="76">
        <v>1.999562115422668</v>
      </c>
      <c r="E41" s="106">
        <v>2017</v>
      </c>
      <c r="F41" s="79"/>
    </row>
    <row r="42" spans="2:6" ht="12.75">
      <c r="B42" s="73" t="s">
        <v>39</v>
      </c>
      <c r="C42" s="130">
        <v>9.77683315621679</v>
      </c>
      <c r="D42" s="76">
        <v>2.011321945228049</v>
      </c>
      <c r="E42" s="106">
        <v>1987</v>
      </c>
      <c r="F42" s="79"/>
    </row>
    <row r="43" spans="2:6" ht="12.75">
      <c r="B43" s="73" t="s">
        <v>40</v>
      </c>
      <c r="C43" s="130">
        <v>5.54675118858954</v>
      </c>
      <c r="D43" s="76">
        <v>2.1231388166907</v>
      </c>
      <c r="E43" s="106">
        <v>792</v>
      </c>
      <c r="F43" s="79"/>
    </row>
    <row r="44" spans="2:6" ht="12.75">
      <c r="B44" s="73" t="s">
        <v>41</v>
      </c>
      <c r="C44" s="130">
        <v>6.14334470989761</v>
      </c>
      <c r="D44" s="76">
        <v>2.1191242065839955</v>
      </c>
      <c r="E44" s="106">
        <v>725</v>
      </c>
      <c r="F44" s="79"/>
    </row>
    <row r="45" spans="2:6" ht="12.75">
      <c r="B45" s="73" t="s">
        <v>31</v>
      </c>
      <c r="C45" s="130">
        <v>10.3653693407466</v>
      </c>
      <c r="D45" s="76">
        <v>1.5523683616554758</v>
      </c>
      <c r="E45" s="78">
        <v>4987</v>
      </c>
      <c r="F45" s="79"/>
    </row>
    <row r="46" spans="2:6" ht="12.75">
      <c r="B46" s="73" t="s">
        <v>32</v>
      </c>
      <c r="C46" s="130">
        <v>11.8867924528301</v>
      </c>
      <c r="D46" s="76">
        <v>3.493618797278721</v>
      </c>
      <c r="E46" s="78">
        <v>1110</v>
      </c>
      <c r="F46" s="79"/>
    </row>
    <row r="47" spans="2:6" ht="12.75">
      <c r="B47" s="73"/>
      <c r="C47" s="130"/>
      <c r="D47" s="76"/>
      <c r="E47" s="78"/>
      <c r="F47" s="79"/>
    </row>
    <row r="48" spans="1:6" ht="12.75">
      <c r="A48" s="73" t="s">
        <v>70</v>
      </c>
      <c r="B48" s="74" t="s">
        <v>42</v>
      </c>
      <c r="C48" s="130">
        <v>5.17647058823529</v>
      </c>
      <c r="D48" s="76">
        <v>1.5284343106719311</v>
      </c>
      <c r="E48" s="104">
        <v>2640</v>
      </c>
      <c r="F48" s="79"/>
    </row>
    <row r="49" spans="1:6" ht="12.75">
      <c r="A49" s="73"/>
      <c r="B49" s="74" t="s">
        <v>58</v>
      </c>
      <c r="C49" s="130">
        <v>1.12107623318385</v>
      </c>
      <c r="D49" s="76">
        <v>0.5101674590332639</v>
      </c>
      <c r="E49" s="104">
        <v>3457</v>
      </c>
      <c r="F49" s="79"/>
    </row>
    <row r="50" spans="1:6" ht="12.75">
      <c r="A50" s="73"/>
      <c r="B50" s="105" t="s">
        <v>37</v>
      </c>
      <c r="C50" s="130">
        <v>9.80176211453744</v>
      </c>
      <c r="D50" s="76">
        <v>4.012660614327073</v>
      </c>
      <c r="E50" s="106">
        <v>574</v>
      </c>
      <c r="F50" s="79"/>
    </row>
    <row r="51" spans="1:6" ht="12.75">
      <c r="A51" s="73"/>
      <c r="B51" s="73" t="s">
        <v>38</v>
      </c>
      <c r="C51" s="130">
        <v>3.30935251798561</v>
      </c>
      <c r="D51" s="76">
        <v>1.1668599596954954</v>
      </c>
      <c r="E51" s="106">
        <v>2017</v>
      </c>
      <c r="F51" s="79"/>
    </row>
    <row r="52" spans="1:6" ht="12.75">
      <c r="A52" s="73"/>
      <c r="B52" s="73" t="s">
        <v>39</v>
      </c>
      <c r="C52" s="130">
        <v>1.48698884758364</v>
      </c>
      <c r="D52" s="76">
        <v>0.819641820794974</v>
      </c>
      <c r="E52" s="106">
        <v>1987</v>
      </c>
      <c r="F52" s="79"/>
    </row>
    <row r="53" spans="2:6" ht="12.75">
      <c r="B53" s="73" t="s">
        <v>40</v>
      </c>
      <c r="C53" s="130">
        <v>0.158478605388272</v>
      </c>
      <c r="D53" s="76">
        <v>0.36897038819385297</v>
      </c>
      <c r="E53" s="106">
        <v>792</v>
      </c>
      <c r="F53" s="79"/>
    </row>
    <row r="54" spans="2:6" ht="12.75">
      <c r="B54" s="73" t="s">
        <v>41</v>
      </c>
      <c r="C54" s="130">
        <v>0.341296928327645</v>
      </c>
      <c r="D54" s="76">
        <v>0.5146894173130697</v>
      </c>
      <c r="E54" s="106">
        <v>725</v>
      </c>
      <c r="F54" s="79"/>
    </row>
    <row r="55" spans="1:6" ht="12.75">
      <c r="A55" s="73"/>
      <c r="B55" s="73" t="s">
        <v>31</v>
      </c>
      <c r="C55" s="130">
        <v>3.0573754218781</v>
      </c>
      <c r="D55" s="76">
        <v>0.8767913309817366</v>
      </c>
      <c r="E55" s="78">
        <v>4987</v>
      </c>
      <c r="F55" s="79"/>
    </row>
    <row r="56" spans="2:6" ht="12.75">
      <c r="B56" s="73" t="s">
        <v>32</v>
      </c>
      <c r="C56" s="130">
        <v>3.30188679245283</v>
      </c>
      <c r="D56" s="76">
        <v>1.9289135319698885</v>
      </c>
      <c r="E56" s="78">
        <v>1110</v>
      </c>
      <c r="F56" s="79"/>
    </row>
    <row r="57" spans="2:6" ht="12.75">
      <c r="B57" s="73"/>
      <c r="C57" s="130"/>
      <c r="D57" s="76"/>
      <c r="E57" s="78"/>
      <c r="F57" s="79"/>
    </row>
    <row r="58" spans="1:6" ht="38.25">
      <c r="A58" s="73" t="s">
        <v>71</v>
      </c>
      <c r="B58" s="74" t="s">
        <v>42</v>
      </c>
      <c r="C58" s="130">
        <v>1.27774041694687</v>
      </c>
      <c r="D58" s="76">
        <v>0.7748197898237721</v>
      </c>
      <c r="E58" s="216">
        <v>2640</v>
      </c>
      <c r="F58" s="79"/>
    </row>
    <row r="59" spans="2:6" ht="12.75">
      <c r="B59" s="74" t="s">
        <v>58</v>
      </c>
      <c r="C59" s="130">
        <v>1.76169122357463</v>
      </c>
      <c r="D59" s="76">
        <v>0.6374537048459594</v>
      </c>
      <c r="E59" s="104">
        <v>3457</v>
      </c>
      <c r="F59" s="79"/>
    </row>
    <row r="60" spans="1:6" ht="12.75">
      <c r="A60" s="73"/>
      <c r="B60" s="105" t="s">
        <v>37</v>
      </c>
      <c r="C60" s="130">
        <v>4.29515418502202</v>
      </c>
      <c r="D60" s="76">
        <v>2.7361359149756606</v>
      </c>
      <c r="E60" s="106">
        <v>574</v>
      </c>
      <c r="F60" s="79"/>
    </row>
    <row r="61" spans="1:6" ht="12.75">
      <c r="A61" s="73"/>
      <c r="B61" s="73" t="s">
        <v>38</v>
      </c>
      <c r="C61" s="130">
        <v>0.814956855225311</v>
      </c>
      <c r="D61" s="76">
        <v>0.5864694438001417</v>
      </c>
      <c r="E61" s="106">
        <v>2017</v>
      </c>
      <c r="F61" s="79"/>
    </row>
    <row r="62" spans="2:6" ht="12.75">
      <c r="B62" s="73" t="s">
        <v>39</v>
      </c>
      <c r="C62" s="130">
        <v>1.70031880977683</v>
      </c>
      <c r="D62" s="76">
        <v>0.8755172173466865</v>
      </c>
      <c r="E62" s="106">
        <v>1987</v>
      </c>
      <c r="F62" s="79"/>
    </row>
    <row r="63" spans="2:6" ht="12.75">
      <c r="B63" s="73" t="s">
        <v>40</v>
      </c>
      <c r="C63" s="130">
        <v>0.475435816164817</v>
      </c>
      <c r="D63" s="76">
        <v>0.6380602469857691</v>
      </c>
      <c r="E63" s="106">
        <v>792</v>
      </c>
      <c r="F63" s="79"/>
    </row>
    <row r="64" spans="2:6" ht="12.75">
      <c r="B64" s="73" t="s">
        <v>41</v>
      </c>
      <c r="C64" s="130">
        <v>0.511073253833049</v>
      </c>
      <c r="D64" s="76">
        <v>0.6292893516000554</v>
      </c>
      <c r="E64" s="106">
        <v>725</v>
      </c>
      <c r="F64" s="79"/>
    </row>
    <row r="65" spans="2:6" ht="12.75">
      <c r="B65" s="73" t="s">
        <v>31</v>
      </c>
      <c r="C65" s="130">
        <v>1.44927536231884</v>
      </c>
      <c r="D65" s="76">
        <v>0.6086531039268208</v>
      </c>
      <c r="E65" s="78">
        <v>4987</v>
      </c>
      <c r="F65" s="79"/>
    </row>
    <row r="66" spans="2:6" ht="12.75">
      <c r="B66" s="73" t="s">
        <v>32</v>
      </c>
      <c r="C66" s="130">
        <v>1.98113207547169</v>
      </c>
      <c r="D66" s="76">
        <v>1.5042992053747006</v>
      </c>
      <c r="E66" s="78">
        <v>1110</v>
      </c>
      <c r="F66" s="79"/>
    </row>
    <row r="67" spans="2:6" ht="12.75">
      <c r="B67" s="73"/>
      <c r="C67" s="130"/>
      <c r="D67" s="76"/>
      <c r="E67" s="78"/>
      <c r="F67" s="79"/>
    </row>
    <row r="68" spans="1:6" ht="51">
      <c r="A68" s="73" t="s">
        <v>91</v>
      </c>
      <c r="B68" s="74" t="s">
        <v>42</v>
      </c>
      <c r="C68" s="130">
        <v>0.53781512605042</v>
      </c>
      <c r="D68" s="76">
        <v>0.504565263763454</v>
      </c>
      <c r="E68" s="216">
        <v>2640</v>
      </c>
      <c r="F68" s="79"/>
    </row>
    <row r="69" spans="2:6" ht="12.75">
      <c r="B69" s="74" t="s">
        <v>58</v>
      </c>
      <c r="C69" s="130">
        <v>0.800512327889849</v>
      </c>
      <c r="D69" s="76">
        <v>0.4317994077896833</v>
      </c>
      <c r="E69" s="104">
        <v>3457</v>
      </c>
      <c r="F69" s="79"/>
    </row>
    <row r="70" spans="2:6" ht="12.75">
      <c r="B70" s="105" t="s">
        <v>37</v>
      </c>
      <c r="C70" s="130">
        <v>1.76211453744493</v>
      </c>
      <c r="D70" s="76">
        <v>1.7755703881880356</v>
      </c>
      <c r="E70" s="106">
        <v>574</v>
      </c>
      <c r="F70" s="79"/>
    </row>
    <row r="71" spans="2:6" ht="12.75">
      <c r="B71" s="73" t="s">
        <v>38</v>
      </c>
      <c r="C71" s="130">
        <v>0.671140939597315</v>
      </c>
      <c r="D71" s="76">
        <v>0.5325980558646483</v>
      </c>
      <c r="E71" s="106">
        <v>2017</v>
      </c>
      <c r="F71" s="79"/>
    </row>
    <row r="72" spans="2:6" ht="12.75">
      <c r="B72" s="73" t="s">
        <v>39</v>
      </c>
      <c r="C72" s="130">
        <v>0.371944739638682</v>
      </c>
      <c r="D72" s="76">
        <v>0.4122431934445823</v>
      </c>
      <c r="E72" s="106">
        <v>1987</v>
      </c>
      <c r="F72" s="79"/>
    </row>
    <row r="73" spans="2:6" ht="12.75">
      <c r="B73" s="73" t="s">
        <v>40</v>
      </c>
      <c r="C73" s="130">
        <v>0.316957210776545</v>
      </c>
      <c r="D73" s="76">
        <v>0.5213886333230106</v>
      </c>
      <c r="E73" s="106">
        <v>792</v>
      </c>
      <c r="F73" s="79"/>
    </row>
    <row r="74" spans="2:6" ht="12.75">
      <c r="B74" s="73" t="s">
        <v>41</v>
      </c>
      <c r="C74" s="130">
        <v>0.340715502555366</v>
      </c>
      <c r="D74" s="76">
        <v>0.5142523238912919</v>
      </c>
      <c r="E74" s="106">
        <v>725</v>
      </c>
      <c r="F74" s="79"/>
    </row>
    <row r="75" spans="1:6" ht="12.75">
      <c r="A75" s="73"/>
      <c r="B75" s="73" t="s">
        <v>31</v>
      </c>
      <c r="C75" s="130">
        <v>0.694858050426841</v>
      </c>
      <c r="D75" s="76">
        <v>0.42305651793500887</v>
      </c>
      <c r="E75" s="78">
        <v>4987</v>
      </c>
      <c r="F75" s="79"/>
    </row>
    <row r="76" spans="1:6" ht="12.75">
      <c r="A76" s="73"/>
      <c r="B76" s="73" t="s">
        <v>32</v>
      </c>
      <c r="C76" s="130">
        <v>0.565504241281809</v>
      </c>
      <c r="D76" s="76">
        <v>0.8094856258360748</v>
      </c>
      <c r="E76" s="78">
        <v>1110</v>
      </c>
      <c r="F76" s="79"/>
    </row>
    <row r="77" spans="1:6" ht="12.75">
      <c r="A77" s="73"/>
      <c r="B77" s="73"/>
      <c r="C77" s="130"/>
      <c r="D77" s="76"/>
      <c r="E77" s="78"/>
      <c r="F77" s="79"/>
    </row>
    <row r="78" spans="1:6" ht="51">
      <c r="A78" s="73" t="s">
        <v>72</v>
      </c>
      <c r="B78" s="74" t="s">
        <v>42</v>
      </c>
      <c r="C78" s="130">
        <v>1.78151260504201</v>
      </c>
      <c r="D78" s="76">
        <v>0.9125631242241293</v>
      </c>
      <c r="E78" s="216">
        <v>2640</v>
      </c>
      <c r="F78" s="79"/>
    </row>
    <row r="79" spans="1:6" ht="12.75">
      <c r="A79" s="73"/>
      <c r="B79" s="74" t="s">
        <v>58</v>
      </c>
      <c r="C79" s="130">
        <v>1.88981422165278</v>
      </c>
      <c r="D79" s="76">
        <v>0.6597963687660929</v>
      </c>
      <c r="E79" s="104">
        <v>3457</v>
      </c>
      <c r="F79" s="79"/>
    </row>
    <row r="80" spans="1:6" ht="12.75">
      <c r="A80" s="73"/>
      <c r="B80" s="105" t="s">
        <v>37</v>
      </c>
      <c r="C80" s="130">
        <v>4.51045104510451</v>
      </c>
      <c r="D80" s="76">
        <v>2.8007170241764774</v>
      </c>
      <c r="E80" s="106">
        <v>574</v>
      </c>
      <c r="F80" s="79"/>
    </row>
    <row r="81" spans="1:6" ht="12.75">
      <c r="A81" s="73"/>
      <c r="B81" s="73" t="s">
        <v>38</v>
      </c>
      <c r="C81" s="130">
        <v>1.91754554170661</v>
      </c>
      <c r="D81" s="76">
        <v>0.8945888765384578</v>
      </c>
      <c r="E81" s="106">
        <v>2017</v>
      </c>
      <c r="F81" s="79"/>
    </row>
    <row r="82" spans="1:6" ht="12.75">
      <c r="A82" s="73"/>
      <c r="B82" s="73" t="s">
        <v>39</v>
      </c>
      <c r="C82" s="130">
        <v>1.2745618693574</v>
      </c>
      <c r="D82" s="76">
        <v>0.7596585890006373</v>
      </c>
      <c r="E82" s="106">
        <v>1987</v>
      </c>
      <c r="F82" s="79"/>
    </row>
    <row r="83" spans="1:6" ht="12.75">
      <c r="A83" s="73"/>
      <c r="B83" s="73" t="s">
        <v>40</v>
      </c>
      <c r="C83" s="130">
        <v>0.952380952380952</v>
      </c>
      <c r="D83" s="76">
        <v>0.900902865431843</v>
      </c>
      <c r="E83" s="106">
        <v>792</v>
      </c>
      <c r="F83" s="79"/>
    </row>
    <row r="84" spans="2:6" ht="12.75">
      <c r="B84" s="73" t="s">
        <v>41</v>
      </c>
      <c r="C84" s="130">
        <v>0.170648464163822</v>
      </c>
      <c r="D84" s="76">
        <v>0.3642518367024669</v>
      </c>
      <c r="E84" s="106">
        <v>725</v>
      </c>
      <c r="F84" s="79"/>
    </row>
    <row r="85" spans="1:6" ht="12.75">
      <c r="A85" s="73"/>
      <c r="B85" s="73" t="s">
        <v>31</v>
      </c>
      <c r="C85" s="130">
        <v>1.90589636688505</v>
      </c>
      <c r="D85" s="76">
        <v>0.6963628083999582</v>
      </c>
      <c r="E85" s="78">
        <v>4987</v>
      </c>
      <c r="F85" s="79"/>
    </row>
    <row r="86" spans="2:6" ht="12.75">
      <c r="B86" s="73" t="s">
        <v>32</v>
      </c>
      <c r="C86" s="130">
        <v>1.50943396226415</v>
      </c>
      <c r="D86" s="76">
        <v>1.3162156357269774</v>
      </c>
      <c r="E86" s="78">
        <v>1110</v>
      </c>
      <c r="F86" s="79"/>
    </row>
    <row r="87" spans="2:6" ht="12.75">
      <c r="B87" s="73"/>
      <c r="C87" s="130"/>
      <c r="D87" s="76"/>
      <c r="E87" s="78"/>
      <c r="F87" s="79"/>
    </row>
    <row r="88" spans="1:6" ht="38.25">
      <c r="A88" s="73" t="s">
        <v>75</v>
      </c>
      <c r="B88" s="74" t="s">
        <v>42</v>
      </c>
      <c r="C88" s="130">
        <v>9.4453781512605</v>
      </c>
      <c r="D88" s="76">
        <v>2.0176081820018257</v>
      </c>
      <c r="E88" s="216">
        <v>2640</v>
      </c>
      <c r="F88" s="79"/>
    </row>
    <row r="89" spans="2:6" ht="12.75">
      <c r="B89" s="74" t="s">
        <v>58</v>
      </c>
      <c r="C89" s="130">
        <v>13.6130685458039</v>
      </c>
      <c r="D89" s="76">
        <v>1.6616722036434028</v>
      </c>
      <c r="E89" s="104">
        <v>3457</v>
      </c>
      <c r="F89" s="79"/>
    </row>
    <row r="90" spans="1:6" ht="12.75">
      <c r="A90" s="73"/>
      <c r="B90" s="105" t="s">
        <v>37</v>
      </c>
      <c r="C90" s="130">
        <v>19.1629955947136</v>
      </c>
      <c r="D90" s="76">
        <v>5.311511536759062</v>
      </c>
      <c r="E90" s="106">
        <v>574</v>
      </c>
      <c r="F90" s="79"/>
    </row>
    <row r="91" spans="2:6" ht="12.75">
      <c r="B91" s="73" t="s">
        <v>38</v>
      </c>
      <c r="C91" s="130">
        <v>12.9434324065196</v>
      </c>
      <c r="D91" s="76">
        <v>2.1896791728924248</v>
      </c>
      <c r="E91" s="106">
        <v>2017</v>
      </c>
      <c r="F91" s="79"/>
    </row>
    <row r="92" spans="1:6" ht="12.75">
      <c r="A92" s="73"/>
      <c r="B92" s="73" t="s">
        <v>39</v>
      </c>
      <c r="C92" s="130">
        <v>9.13921360255047</v>
      </c>
      <c r="D92" s="76">
        <v>1.9514890391597373</v>
      </c>
      <c r="E92" s="106">
        <v>1987</v>
      </c>
      <c r="F92" s="79"/>
    </row>
    <row r="93" spans="1:6" ht="12.75">
      <c r="A93" s="73"/>
      <c r="B93" s="73" t="s">
        <v>40</v>
      </c>
      <c r="C93" s="130">
        <v>9.66719492868462</v>
      </c>
      <c r="D93" s="76">
        <v>2.741091821004966</v>
      </c>
      <c r="E93" s="106">
        <v>792</v>
      </c>
      <c r="F93" s="79"/>
    </row>
    <row r="94" spans="2:6" ht="12.75">
      <c r="B94" s="73" t="s">
        <v>41</v>
      </c>
      <c r="C94" s="130">
        <v>4.94880546075085</v>
      </c>
      <c r="D94" s="76">
        <v>1.9140373746856534</v>
      </c>
      <c r="E94" s="106">
        <v>725</v>
      </c>
      <c r="F94" s="79"/>
    </row>
    <row r="95" spans="1:6" ht="12.75">
      <c r="A95" s="73"/>
      <c r="B95" s="73" t="s">
        <v>31</v>
      </c>
      <c r="C95" s="130">
        <v>11.3956720270001</v>
      </c>
      <c r="D95" s="76">
        <v>1.618310732194276</v>
      </c>
      <c r="E95" s="78">
        <v>4987</v>
      </c>
      <c r="F95" s="79"/>
    </row>
    <row r="96" spans="2:6" ht="12.75">
      <c r="B96" s="73" t="s">
        <v>32</v>
      </c>
      <c r="C96" s="130">
        <v>12.4528301886792</v>
      </c>
      <c r="D96" s="76">
        <v>3.5643287911427626</v>
      </c>
      <c r="E96" s="78">
        <v>1110</v>
      </c>
      <c r="F96" s="79"/>
    </row>
    <row r="97" spans="2:6" ht="12.75">
      <c r="B97" s="73"/>
      <c r="C97" s="130"/>
      <c r="D97" s="76"/>
      <c r="E97" s="78"/>
      <c r="F97" s="79"/>
    </row>
    <row r="98" spans="1:6" ht="51">
      <c r="A98" s="73" t="s">
        <v>76</v>
      </c>
      <c r="B98" s="74" t="s">
        <v>42</v>
      </c>
      <c r="C98" s="130">
        <v>9.17647058823529</v>
      </c>
      <c r="D98" s="76">
        <v>1.9916309685235536</v>
      </c>
      <c r="E98" s="216">
        <v>2640</v>
      </c>
      <c r="F98" s="79"/>
    </row>
    <row r="99" spans="1:6" ht="12.75">
      <c r="A99" s="73"/>
      <c r="B99" s="74" t="s">
        <v>58</v>
      </c>
      <c r="C99" s="130">
        <v>6.7584881486226696</v>
      </c>
      <c r="D99" s="76">
        <v>1.2163897368877725</v>
      </c>
      <c r="E99" s="104">
        <v>3457</v>
      </c>
      <c r="F99" s="79"/>
    </row>
    <row r="100" spans="1:6" ht="12.75">
      <c r="A100" s="73"/>
      <c r="B100" s="105" t="s">
        <v>37</v>
      </c>
      <c r="C100" s="130">
        <v>8.14977973568282</v>
      </c>
      <c r="D100" s="76">
        <v>3.6922777245163614</v>
      </c>
      <c r="E100" s="106">
        <v>574</v>
      </c>
      <c r="F100" s="79"/>
    </row>
    <row r="101" spans="1:6" ht="12.75">
      <c r="A101" s="73"/>
      <c r="B101" s="73" t="s">
        <v>38</v>
      </c>
      <c r="C101" s="130">
        <v>8.5810162991371</v>
      </c>
      <c r="D101" s="76">
        <v>1.827016819339891</v>
      </c>
      <c r="E101" s="106">
        <v>2017</v>
      </c>
      <c r="F101" s="79"/>
    </row>
    <row r="102" spans="1:6" ht="12.75">
      <c r="A102" s="73"/>
      <c r="B102" s="73" t="s">
        <v>39</v>
      </c>
      <c r="C102" s="130">
        <v>9.56429330499468</v>
      </c>
      <c r="D102" s="76">
        <v>1.9916814024787608</v>
      </c>
      <c r="E102" s="106">
        <v>1987</v>
      </c>
      <c r="F102" s="79"/>
    </row>
    <row r="103" spans="1:6" ht="12.75">
      <c r="A103" s="73"/>
      <c r="B103" s="73" t="s">
        <v>40</v>
      </c>
      <c r="C103" s="130">
        <v>5.87301587301587</v>
      </c>
      <c r="D103" s="76">
        <v>2.1809125765972146</v>
      </c>
      <c r="E103" s="106">
        <v>792</v>
      </c>
      <c r="F103" s="79"/>
    </row>
    <row r="104" spans="1:6" ht="12.75">
      <c r="A104" s="73"/>
      <c r="B104" s="73" t="s">
        <v>41</v>
      </c>
      <c r="C104" s="130">
        <v>2.38907849829351</v>
      </c>
      <c r="D104" s="76">
        <v>1.3476771022213687</v>
      </c>
      <c r="E104" s="106">
        <v>725</v>
      </c>
      <c r="F104" s="79"/>
    </row>
    <row r="105" spans="1:6" ht="12.75">
      <c r="A105" s="73"/>
      <c r="B105" s="73" t="s">
        <v>31</v>
      </c>
      <c r="C105" s="130">
        <v>6.78975580702799</v>
      </c>
      <c r="D105" s="76">
        <v>1.2812190162425345</v>
      </c>
      <c r="E105" s="78">
        <v>4987</v>
      </c>
      <c r="F105" s="79"/>
    </row>
    <row r="106" spans="1:6" ht="11.25" customHeight="1">
      <c r="A106" s="73"/>
      <c r="B106" s="73" t="s">
        <v>32</v>
      </c>
      <c r="C106" s="130">
        <v>13.3962264150943</v>
      </c>
      <c r="D106" s="76">
        <v>3.676904225935587</v>
      </c>
      <c r="E106" s="78">
        <v>1110</v>
      </c>
      <c r="F106" s="79"/>
    </row>
    <row r="107" spans="1:6" ht="11.25" customHeight="1">
      <c r="A107" s="73"/>
      <c r="B107" s="73"/>
      <c r="C107" s="130"/>
      <c r="D107" s="76"/>
      <c r="E107" s="78"/>
      <c r="F107" s="79"/>
    </row>
    <row r="108" spans="1:6" ht="11.25" customHeight="1">
      <c r="A108" s="73" t="s">
        <v>84</v>
      </c>
      <c r="B108" s="74" t="s">
        <v>42</v>
      </c>
      <c r="C108" s="130">
        <v>58.338937457969</v>
      </c>
      <c r="D108" s="76">
        <v>3.401075504133356</v>
      </c>
      <c r="E108" s="104">
        <v>2640</v>
      </c>
      <c r="F108" s="79"/>
    </row>
    <row r="109" spans="1:6" ht="11.25" customHeight="1">
      <c r="A109" s="73"/>
      <c r="B109" s="74" t="s">
        <v>58</v>
      </c>
      <c r="C109" s="130">
        <v>72.4215246636771</v>
      </c>
      <c r="D109" s="76">
        <v>2.1655203721907554</v>
      </c>
      <c r="E109" s="104">
        <v>3457</v>
      </c>
      <c r="F109" s="79"/>
    </row>
    <row r="110" spans="1:6" ht="11.25" customHeight="1">
      <c r="A110" s="73"/>
      <c r="B110" s="105" t="s">
        <v>37</v>
      </c>
      <c r="C110" s="130">
        <v>55.5555555555555</v>
      </c>
      <c r="D110" s="76">
        <v>6.705849648827865</v>
      </c>
      <c r="E110" s="106">
        <v>574</v>
      </c>
      <c r="F110" s="79"/>
    </row>
    <row r="111" spans="1:6" ht="11.25" customHeight="1">
      <c r="A111" s="73"/>
      <c r="B111" s="73" t="s">
        <v>38</v>
      </c>
      <c r="C111" s="130">
        <v>64.2857142857142</v>
      </c>
      <c r="D111" s="76">
        <v>3.1255986362782053</v>
      </c>
      <c r="E111" s="106">
        <v>2017</v>
      </c>
      <c r="F111" s="79"/>
    </row>
    <row r="112" spans="1:6" ht="11.25" customHeight="1">
      <c r="A112" s="73"/>
      <c r="B112" s="73" t="s">
        <v>39</v>
      </c>
      <c r="C112" s="130">
        <v>69.8724760892667</v>
      </c>
      <c r="D112" s="76">
        <v>3.107121553199221</v>
      </c>
      <c r="E112" s="106">
        <v>1987</v>
      </c>
      <c r="F112" s="79"/>
    </row>
    <row r="113" spans="1:6" ht="11.25" customHeight="1">
      <c r="A113" s="73"/>
      <c r="B113" s="73" t="s">
        <v>40</v>
      </c>
      <c r="C113" s="130">
        <v>72.2222222222222</v>
      </c>
      <c r="D113" s="76">
        <v>4.154653132782826</v>
      </c>
      <c r="E113" s="106">
        <v>792</v>
      </c>
      <c r="F113" s="79"/>
    </row>
    <row r="114" spans="1:6" ht="11.25" customHeight="1">
      <c r="A114" s="73"/>
      <c r="B114" s="73" t="s">
        <v>41</v>
      </c>
      <c r="C114" s="130">
        <v>64.1638225255972</v>
      </c>
      <c r="D114" s="76">
        <v>4.231821952438448</v>
      </c>
      <c r="E114" s="106">
        <v>725</v>
      </c>
      <c r="F114" s="79"/>
    </row>
    <row r="115" spans="1:6" ht="11.25" customHeight="1">
      <c r="A115" s="73"/>
      <c r="B115" s="73" t="s">
        <v>31</v>
      </c>
      <c r="C115" s="130">
        <v>64.5750595710881</v>
      </c>
      <c r="D115" s="76">
        <v>2.4358550853367014</v>
      </c>
      <c r="E115" s="78">
        <v>4987</v>
      </c>
      <c r="F115" s="79"/>
    </row>
    <row r="116" spans="1:6" ht="11.25" customHeight="1">
      <c r="A116" s="73"/>
      <c r="B116" s="73" t="s">
        <v>32</v>
      </c>
      <c r="C116" s="130">
        <v>70.188679245283</v>
      </c>
      <c r="D116" s="76">
        <v>4.937951431854792</v>
      </c>
      <c r="E116" s="78">
        <v>1110</v>
      </c>
      <c r="F116" s="79"/>
    </row>
    <row r="117" spans="1:6" ht="11.25" customHeight="1">
      <c r="A117" s="73"/>
      <c r="B117" s="73"/>
      <c r="C117" s="130"/>
      <c r="D117" s="76"/>
      <c r="E117" s="78"/>
      <c r="F117" s="79"/>
    </row>
    <row r="118" spans="1:6" ht="25.5">
      <c r="A118" s="73" t="s">
        <v>86</v>
      </c>
      <c r="B118" s="74" t="s">
        <v>42</v>
      </c>
      <c r="C118" s="130">
        <v>2.8235294117647</v>
      </c>
      <c r="D118" s="76">
        <v>1.1427429842022208</v>
      </c>
      <c r="E118" s="216">
        <v>2640</v>
      </c>
      <c r="F118" s="79"/>
    </row>
    <row r="119" spans="1:6" ht="12.75">
      <c r="A119" s="73"/>
      <c r="B119" s="74" t="s">
        <v>58</v>
      </c>
      <c r="C119" s="130">
        <v>3.20307495195387</v>
      </c>
      <c r="D119" s="76">
        <v>0.8532133592422719</v>
      </c>
      <c r="E119" s="104">
        <v>3457</v>
      </c>
      <c r="F119" s="79"/>
    </row>
    <row r="120" spans="1:6" ht="12.75">
      <c r="A120" s="73"/>
      <c r="B120" s="105" t="s">
        <v>37</v>
      </c>
      <c r="C120" s="130">
        <v>4.62555066079295</v>
      </c>
      <c r="D120" s="76">
        <v>2.834517001370139</v>
      </c>
      <c r="E120" s="106">
        <v>574</v>
      </c>
      <c r="F120" s="79"/>
    </row>
    <row r="121" spans="1:6" ht="12.75">
      <c r="A121" s="73"/>
      <c r="B121" s="73" t="s">
        <v>38</v>
      </c>
      <c r="C121" s="130">
        <v>2.73250239693192</v>
      </c>
      <c r="D121" s="76">
        <v>1.0634550423309594</v>
      </c>
      <c r="E121" s="106">
        <v>2017</v>
      </c>
      <c r="F121" s="79"/>
    </row>
    <row r="122" spans="1:6" ht="12.75">
      <c r="A122" s="73"/>
      <c r="B122" s="73" t="s">
        <v>39</v>
      </c>
      <c r="C122" s="130">
        <v>2.97555791710945</v>
      </c>
      <c r="D122" s="76">
        <v>1.1506632368064558</v>
      </c>
      <c r="E122" s="106">
        <v>1987</v>
      </c>
      <c r="F122" s="79"/>
    </row>
    <row r="123" spans="1:6" ht="12.75">
      <c r="A123" s="73"/>
      <c r="B123" s="73" t="s">
        <v>40</v>
      </c>
      <c r="C123" s="130">
        <v>3.01109350237717</v>
      </c>
      <c r="D123" s="76">
        <v>1.5851623548853102</v>
      </c>
      <c r="E123" s="106">
        <v>792</v>
      </c>
      <c r="F123" s="79"/>
    </row>
    <row r="124" spans="1:6" ht="12.75">
      <c r="A124" s="73"/>
      <c r="B124" s="73" t="s">
        <v>41</v>
      </c>
      <c r="C124" s="130">
        <v>1.70648464163822</v>
      </c>
      <c r="D124" s="76">
        <v>1.142970598897164</v>
      </c>
      <c r="E124" s="106">
        <v>725</v>
      </c>
      <c r="F124" s="79"/>
    </row>
    <row r="125" spans="1:6" ht="12.75">
      <c r="A125" s="73"/>
      <c r="B125" s="73" t="s">
        <v>31</v>
      </c>
      <c r="C125" s="130">
        <v>2.95869737887212</v>
      </c>
      <c r="D125" s="76">
        <v>0.8629647531268954</v>
      </c>
      <c r="E125" s="78">
        <v>4987</v>
      </c>
      <c r="F125" s="79"/>
    </row>
    <row r="126" spans="1:6" ht="12.75">
      <c r="A126" s="73"/>
      <c r="B126" s="73" t="s">
        <v>32</v>
      </c>
      <c r="C126" s="130">
        <v>3.20754716981132</v>
      </c>
      <c r="D126" s="76">
        <v>1.9020851014245834</v>
      </c>
      <c r="E126" s="78">
        <v>1110</v>
      </c>
      <c r="F126" s="79"/>
    </row>
    <row r="127" spans="1:6" ht="12.75">
      <c r="A127" s="73"/>
      <c r="B127" s="73"/>
      <c r="C127" s="130"/>
      <c r="D127" s="76"/>
      <c r="E127" s="78"/>
      <c r="F127" s="79"/>
    </row>
    <row r="128" spans="1:6" ht="12.75">
      <c r="A128" s="73" t="s">
        <v>87</v>
      </c>
      <c r="B128" s="74" t="s">
        <v>42</v>
      </c>
      <c r="C128" s="130">
        <v>2.8235294117647</v>
      </c>
      <c r="D128" s="76">
        <v>1.1427429842022208</v>
      </c>
      <c r="E128" s="104">
        <v>2640</v>
      </c>
      <c r="F128" s="79"/>
    </row>
    <row r="129" spans="1:6" ht="12.75">
      <c r="A129" s="73"/>
      <c r="B129" s="74" t="s">
        <v>58</v>
      </c>
      <c r="C129" s="130">
        <v>4.35618193465727</v>
      </c>
      <c r="D129" s="76">
        <v>0.9890648609126043</v>
      </c>
      <c r="E129" s="104">
        <v>3457</v>
      </c>
      <c r="F129" s="79"/>
    </row>
    <row r="130" spans="1:6" ht="12.75">
      <c r="A130" s="73"/>
      <c r="B130" s="105" t="s">
        <v>37</v>
      </c>
      <c r="C130" s="130">
        <v>5.83700440528634</v>
      </c>
      <c r="D130" s="76">
        <v>3.163854240073918</v>
      </c>
      <c r="E130" s="106">
        <v>574</v>
      </c>
      <c r="F130" s="79"/>
    </row>
    <row r="131" spans="1:6" ht="12.75">
      <c r="A131" s="73"/>
      <c r="B131" s="73" t="s">
        <v>38</v>
      </c>
      <c r="C131" s="130">
        <v>3.35731414868105</v>
      </c>
      <c r="D131" s="76">
        <v>1.1749935252597348</v>
      </c>
      <c r="E131" s="106">
        <v>2017</v>
      </c>
      <c r="F131" s="79"/>
    </row>
    <row r="132" spans="1:6" ht="12.75">
      <c r="A132" s="73"/>
      <c r="B132" s="73" t="s">
        <v>39</v>
      </c>
      <c r="C132" s="130">
        <v>3.24123273113708</v>
      </c>
      <c r="D132" s="76">
        <v>1.1992886625182384</v>
      </c>
      <c r="E132" s="106">
        <v>1987</v>
      </c>
      <c r="F132" s="79"/>
    </row>
    <row r="133" spans="1:6" ht="12.75">
      <c r="A133" s="73"/>
      <c r="B133" s="73" t="s">
        <v>40</v>
      </c>
      <c r="C133" s="130">
        <v>3.33333333333333</v>
      </c>
      <c r="D133" s="76">
        <v>1.665054073065442</v>
      </c>
      <c r="E133" s="106">
        <v>792</v>
      </c>
      <c r="F133" s="79"/>
    </row>
    <row r="134" spans="1:6" ht="12.75">
      <c r="A134" s="73"/>
      <c r="B134" s="73" t="s">
        <v>41</v>
      </c>
      <c r="C134" s="130">
        <v>2.38907849829351</v>
      </c>
      <c r="D134" s="76">
        <v>1.3476771022213687</v>
      </c>
      <c r="E134" s="106">
        <v>725</v>
      </c>
      <c r="F134" s="79"/>
    </row>
    <row r="135" spans="1:6" ht="12.75">
      <c r="A135" s="73"/>
      <c r="B135" s="73" t="s">
        <v>31</v>
      </c>
      <c r="C135" s="130">
        <v>3.41473099066904</v>
      </c>
      <c r="D135" s="76">
        <v>0.9249072216044285</v>
      </c>
      <c r="E135" s="78">
        <v>4987</v>
      </c>
      <c r="F135" s="79"/>
    </row>
    <row r="136" spans="2:5" ht="12.75">
      <c r="B136" s="74" t="s">
        <v>32</v>
      </c>
      <c r="C136" s="130">
        <v>4.62264150943396</v>
      </c>
      <c r="D136" s="76">
        <v>2.2666810965978628</v>
      </c>
      <c r="E136" s="98">
        <v>1110</v>
      </c>
    </row>
    <row r="137" spans="1:5" ht="12.75">
      <c r="A137" s="93"/>
      <c r="B137" s="93"/>
      <c r="C137" s="134"/>
      <c r="D137" s="134"/>
      <c r="E137" s="215"/>
    </row>
    <row r="138" spans="1:6" ht="12.75">
      <c r="A138" s="79"/>
      <c r="D138" s="77"/>
      <c r="E138" s="78"/>
      <c r="F138" s="79"/>
    </row>
    <row r="139" spans="1:6" ht="12.75">
      <c r="A139" s="73"/>
      <c r="D139" s="77"/>
      <c r="E139" s="78"/>
      <c r="F139" s="79"/>
    </row>
  </sheetData>
  <sheetProtection/>
  <mergeCells count="1"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0"/>
  <sheetViews>
    <sheetView zoomScalePageLayoutView="0" workbookViewId="0" topLeftCell="A166">
      <selection activeCell="A7" sqref="A7:A175"/>
    </sheetView>
  </sheetViews>
  <sheetFormatPr defaultColWidth="9.00390625" defaultRowHeight="15.75"/>
  <cols>
    <col min="1" max="1" width="15.75390625" style="12" customWidth="1"/>
    <col min="2" max="2" width="10.625" style="12" customWidth="1"/>
    <col min="3" max="3" width="8.625" style="11" customWidth="1"/>
    <col min="4" max="4" width="8.625" style="50" customWidth="1"/>
    <col min="5" max="5" width="10.625" style="181" customWidth="1"/>
    <col min="6" max="16384" width="9.00390625" style="30" customWidth="1"/>
  </cols>
  <sheetData>
    <row r="1" spans="1:6" ht="12.75">
      <c r="A1" s="4"/>
      <c r="D1" s="9"/>
      <c r="E1" s="24"/>
      <c r="F1" s="20"/>
    </row>
    <row r="2" spans="1:6" ht="51">
      <c r="A2" s="3" t="s">
        <v>159</v>
      </c>
      <c r="B2" s="28"/>
      <c r="D2" s="9"/>
      <c r="E2" s="24"/>
      <c r="F2" s="20"/>
    </row>
    <row r="3" spans="1:6" ht="12.75">
      <c r="A3" s="4"/>
      <c r="D3" s="9"/>
      <c r="E3" s="24"/>
      <c r="F3" s="20"/>
    </row>
    <row r="4" spans="1:5" ht="12.75" customHeight="1">
      <c r="A4" s="32"/>
      <c r="B4" s="32"/>
      <c r="C4" s="219" t="s">
        <v>64</v>
      </c>
      <c r="D4" s="219"/>
      <c r="E4" s="219"/>
    </row>
    <row r="5" spans="1:5" ht="25.5">
      <c r="A5" s="32"/>
      <c r="B5" s="32"/>
      <c r="C5" s="33" t="s">
        <v>4</v>
      </c>
      <c r="D5" s="34" t="s">
        <v>59</v>
      </c>
      <c r="E5" s="177" t="s">
        <v>5</v>
      </c>
    </row>
    <row r="6" spans="1:5" ht="12.75">
      <c r="A6" s="4"/>
      <c r="D6" s="8"/>
      <c r="E6" s="24"/>
    </row>
    <row r="7" spans="1:6" ht="12.75">
      <c r="A7" s="5" t="s">
        <v>92</v>
      </c>
      <c r="B7" s="23"/>
      <c r="D7" s="11"/>
      <c r="E7" s="24"/>
      <c r="F7" s="20"/>
    </row>
    <row r="8" spans="1:6" ht="25.5">
      <c r="A8" s="4" t="s">
        <v>94</v>
      </c>
      <c r="B8" s="12" t="s">
        <v>42</v>
      </c>
      <c r="C8" s="130">
        <v>53.8151260504201</v>
      </c>
      <c r="D8" s="76">
        <v>3.4393304687742265</v>
      </c>
      <c r="E8" s="71">
        <v>2640</v>
      </c>
      <c r="F8" s="20"/>
    </row>
    <row r="9" spans="1:6" ht="12.75">
      <c r="A9" s="4"/>
      <c r="B9" s="12" t="s">
        <v>58</v>
      </c>
      <c r="C9" s="130">
        <v>55.5733504163997</v>
      </c>
      <c r="D9" s="76">
        <v>2.4076779028830657</v>
      </c>
      <c r="E9" s="71">
        <v>3457</v>
      </c>
      <c r="F9" s="20"/>
    </row>
    <row r="10" spans="1:6" ht="12.75">
      <c r="A10" s="4"/>
      <c r="B10" s="56" t="s">
        <v>37</v>
      </c>
      <c r="C10" s="130">
        <v>75.2475247524752</v>
      </c>
      <c r="D10" s="76">
        <v>5.824206306029822</v>
      </c>
      <c r="E10" s="71">
        <v>574</v>
      </c>
      <c r="F10" s="20"/>
    </row>
    <row r="11" spans="1:6" ht="12.75">
      <c r="A11" s="4"/>
      <c r="B11" s="4" t="s">
        <v>38</v>
      </c>
      <c r="C11" s="130">
        <v>67.5455417066155</v>
      </c>
      <c r="D11" s="76">
        <v>3.054151064439978</v>
      </c>
      <c r="E11" s="71">
        <v>2017</v>
      </c>
      <c r="F11" s="20"/>
    </row>
    <row r="12" spans="1:6" ht="12.75">
      <c r="A12" s="4"/>
      <c r="B12" s="4" t="s">
        <v>39</v>
      </c>
      <c r="C12" s="130">
        <v>49.8405951115834</v>
      </c>
      <c r="D12" s="76">
        <v>3.386033527353863</v>
      </c>
      <c r="E12" s="71">
        <v>1987</v>
      </c>
      <c r="F12" s="20"/>
    </row>
    <row r="13" spans="1:6" ht="12.75">
      <c r="A13" s="4"/>
      <c r="B13" s="4" t="s">
        <v>40</v>
      </c>
      <c r="C13" s="130">
        <v>30.26941362916</v>
      </c>
      <c r="D13" s="76">
        <v>4.261517343690851</v>
      </c>
      <c r="E13" s="71">
        <v>792</v>
      </c>
      <c r="F13" s="20"/>
    </row>
    <row r="14" spans="1:6" ht="12.75">
      <c r="A14" s="4"/>
      <c r="B14" s="4" t="s">
        <v>41</v>
      </c>
      <c r="C14" s="130">
        <v>19.4539249146757</v>
      </c>
      <c r="D14" s="76">
        <v>3.4933913638546237</v>
      </c>
      <c r="E14" s="71">
        <v>725</v>
      </c>
      <c r="F14" s="20"/>
    </row>
    <row r="15" spans="1:6" ht="12.75">
      <c r="A15" s="4"/>
      <c r="B15" s="4" t="s">
        <v>31</v>
      </c>
      <c r="C15" s="130">
        <v>54.1699761715647</v>
      </c>
      <c r="D15" s="76">
        <v>2.5375747211473403</v>
      </c>
      <c r="E15" s="71">
        <v>4987</v>
      </c>
      <c r="F15" s="20"/>
    </row>
    <row r="16" spans="1:6" ht="12.75">
      <c r="A16" s="4"/>
      <c r="B16" s="4" t="s">
        <v>32</v>
      </c>
      <c r="C16" s="130">
        <v>57.2641509433962</v>
      </c>
      <c r="D16" s="76">
        <v>5.340233557341488</v>
      </c>
      <c r="E16" s="71">
        <v>1110</v>
      </c>
      <c r="F16" s="20"/>
    </row>
    <row r="17" spans="1:6" ht="12.75">
      <c r="A17" s="4"/>
      <c r="B17" s="4"/>
      <c r="C17" s="130"/>
      <c r="D17" s="76"/>
      <c r="E17" s="71"/>
      <c r="F17" s="20"/>
    </row>
    <row r="18" spans="1:6" ht="51">
      <c r="A18" s="4" t="s">
        <v>95</v>
      </c>
      <c r="B18" s="12" t="s">
        <v>42</v>
      </c>
      <c r="C18" s="130">
        <v>17.9219905850706</v>
      </c>
      <c r="D18" s="76">
        <v>2.6459301489793035</v>
      </c>
      <c r="E18" s="71">
        <v>2640</v>
      </c>
      <c r="F18" s="20"/>
    </row>
    <row r="19" spans="1:6" ht="12.75">
      <c r="A19" s="4"/>
      <c r="B19" s="12" t="s">
        <v>58</v>
      </c>
      <c r="C19" s="130">
        <v>19.3465727098014</v>
      </c>
      <c r="D19" s="76">
        <v>1.9140652955575135</v>
      </c>
      <c r="E19" s="71">
        <v>3457</v>
      </c>
      <c r="F19" s="20"/>
    </row>
    <row r="20" spans="1:6" ht="12.75">
      <c r="A20" s="4"/>
      <c r="B20" s="56" t="s">
        <v>37</v>
      </c>
      <c r="C20" s="130">
        <v>12.885462555066</v>
      </c>
      <c r="D20" s="76">
        <v>4.521438704426928</v>
      </c>
      <c r="E20" s="71">
        <v>574</v>
      </c>
      <c r="F20" s="20"/>
    </row>
    <row r="21" spans="1:6" ht="12.75">
      <c r="A21" s="4"/>
      <c r="B21" s="4" t="s">
        <v>38</v>
      </c>
      <c r="C21" s="130">
        <v>19.3285371702637</v>
      </c>
      <c r="D21" s="76">
        <v>2.575813689671488</v>
      </c>
      <c r="E21" s="71">
        <v>2017</v>
      </c>
      <c r="F21" s="20"/>
    </row>
    <row r="22" spans="1:6" ht="12.75">
      <c r="A22" s="4"/>
      <c r="B22" s="4" t="s">
        <v>39</v>
      </c>
      <c r="C22" s="130">
        <v>23.1668437832093</v>
      </c>
      <c r="D22" s="76">
        <v>2.8571380753743707</v>
      </c>
      <c r="E22" s="71">
        <v>1987</v>
      </c>
      <c r="F22" s="20"/>
    </row>
    <row r="23" spans="1:6" ht="12.75">
      <c r="A23" s="4"/>
      <c r="B23" s="4" t="s">
        <v>40</v>
      </c>
      <c r="C23" s="130">
        <v>19.809825673534</v>
      </c>
      <c r="D23" s="76">
        <v>3.6970174746095577</v>
      </c>
      <c r="E23" s="71">
        <v>792</v>
      </c>
      <c r="F23" s="20"/>
    </row>
    <row r="24" spans="1:6" ht="12.75">
      <c r="A24" s="4"/>
      <c r="B24" s="4" t="s">
        <v>41</v>
      </c>
      <c r="C24" s="130">
        <v>9.55631399317406</v>
      </c>
      <c r="D24" s="76">
        <v>2.5945124891805063</v>
      </c>
      <c r="E24" s="71">
        <v>725</v>
      </c>
      <c r="F24" s="20"/>
    </row>
    <row r="25" spans="2:6" ht="12.75">
      <c r="B25" s="4" t="s">
        <v>31</v>
      </c>
      <c r="C25" s="130">
        <v>18.3442525312686</v>
      </c>
      <c r="D25" s="76">
        <v>1.9710964011692091</v>
      </c>
      <c r="E25" s="71">
        <v>4987</v>
      </c>
      <c r="F25" s="20"/>
    </row>
    <row r="26" spans="2:6" ht="12.75">
      <c r="B26" s="4" t="s">
        <v>32</v>
      </c>
      <c r="C26" s="130">
        <v>20.0943396226415</v>
      </c>
      <c r="D26" s="76">
        <v>4.325619474627522</v>
      </c>
      <c r="E26" s="71">
        <v>1110</v>
      </c>
      <c r="F26" s="20"/>
    </row>
    <row r="27" spans="2:6" ht="12.75">
      <c r="B27" s="4"/>
      <c r="C27" s="130"/>
      <c r="D27" s="76"/>
      <c r="E27" s="71"/>
      <c r="F27" s="20"/>
    </row>
    <row r="28" spans="1:6" ht="25.5">
      <c r="A28" s="4" t="s">
        <v>96</v>
      </c>
      <c r="B28" s="12" t="s">
        <v>42</v>
      </c>
      <c r="C28" s="130">
        <v>9.3781512605042</v>
      </c>
      <c r="D28" s="76">
        <v>2.0111613782018427</v>
      </c>
      <c r="E28" s="71">
        <v>2640</v>
      </c>
      <c r="F28" s="20"/>
    </row>
    <row r="29" spans="2:6" ht="12.75">
      <c r="B29" s="12" t="s">
        <v>58</v>
      </c>
      <c r="C29" s="130">
        <v>14.509929532351</v>
      </c>
      <c r="D29" s="76">
        <v>1.7066081084412268</v>
      </c>
      <c r="E29" s="71">
        <v>3457</v>
      </c>
      <c r="F29" s="20"/>
    </row>
    <row r="30" spans="2:6" ht="12.75">
      <c r="B30" s="56" t="s">
        <v>37</v>
      </c>
      <c r="C30" s="130">
        <v>3.52035203520352</v>
      </c>
      <c r="D30" s="76">
        <v>2.4870941510061404</v>
      </c>
      <c r="E30" s="71">
        <v>574</v>
      </c>
      <c r="F30" s="20"/>
    </row>
    <row r="31" spans="2:6" ht="12.75">
      <c r="B31" s="4" t="s">
        <v>38</v>
      </c>
      <c r="C31" s="130">
        <v>10.5465004793863</v>
      </c>
      <c r="D31" s="76">
        <v>2.0035853316966987</v>
      </c>
      <c r="E31" s="71">
        <v>2017</v>
      </c>
      <c r="F31" s="20"/>
    </row>
    <row r="32" spans="2:6" ht="12.75">
      <c r="B32" s="4" t="s">
        <v>39</v>
      </c>
      <c r="C32" s="130">
        <v>16.9410515135422</v>
      </c>
      <c r="D32" s="76">
        <v>2.540310788640066</v>
      </c>
      <c r="E32" s="71">
        <v>1987</v>
      </c>
      <c r="F32" s="20"/>
    </row>
    <row r="33" spans="2:6" ht="12.75">
      <c r="B33" s="4" t="s">
        <v>40</v>
      </c>
      <c r="C33" s="130">
        <v>16.4817749603803</v>
      </c>
      <c r="D33" s="76">
        <v>3.441463879353069</v>
      </c>
      <c r="E33" s="71">
        <v>792</v>
      </c>
      <c r="F33" s="20"/>
    </row>
    <row r="34" spans="2:6" ht="12.75">
      <c r="B34" s="4" t="s">
        <v>41</v>
      </c>
      <c r="C34" s="130">
        <v>9.8976109215017</v>
      </c>
      <c r="D34" s="76">
        <v>2.635449964718002</v>
      </c>
      <c r="E34" s="71">
        <v>725</v>
      </c>
      <c r="F34" s="20"/>
    </row>
    <row r="35" spans="2:6" ht="12.75">
      <c r="B35" s="4" t="s">
        <v>31</v>
      </c>
      <c r="C35" s="130">
        <v>10.2660841938046</v>
      </c>
      <c r="D35" s="76">
        <v>1.5457711458493995</v>
      </c>
      <c r="E35" s="71">
        <v>4987</v>
      </c>
      <c r="F35" s="20"/>
    </row>
    <row r="36" spans="2:6" ht="12.75">
      <c r="B36" s="4" t="s">
        <v>32</v>
      </c>
      <c r="C36" s="130">
        <v>20.2639019792648</v>
      </c>
      <c r="D36" s="76">
        <v>4.339220281943093</v>
      </c>
      <c r="E36" s="71">
        <v>1110</v>
      </c>
      <c r="F36" s="20"/>
    </row>
    <row r="37" spans="2:6" ht="12.75">
      <c r="B37" s="4"/>
      <c r="C37" s="130"/>
      <c r="D37" s="76"/>
      <c r="E37" s="71"/>
      <c r="F37" s="20"/>
    </row>
    <row r="38" spans="1:6" ht="63.75">
      <c r="A38" s="4" t="s">
        <v>98</v>
      </c>
      <c r="B38" s="12" t="s">
        <v>42</v>
      </c>
      <c r="C38" s="130">
        <v>9.4453781512605</v>
      </c>
      <c r="D38" s="76">
        <v>2.0176081820018257</v>
      </c>
      <c r="E38" s="71">
        <v>2640</v>
      </c>
      <c r="F38" s="20"/>
    </row>
    <row r="39" spans="2:6" ht="12.75">
      <c r="B39" s="12" t="s">
        <v>58</v>
      </c>
      <c r="C39" s="130">
        <v>10.6342088404868</v>
      </c>
      <c r="D39" s="76">
        <v>1.49376252672804</v>
      </c>
      <c r="E39" s="71">
        <v>3457</v>
      </c>
      <c r="F39" s="20"/>
    </row>
    <row r="40" spans="2:6" ht="12.75">
      <c r="B40" s="56" t="s">
        <v>37</v>
      </c>
      <c r="C40" s="130">
        <v>8.14977973568282</v>
      </c>
      <c r="D40" s="76">
        <v>3.6922777245163614</v>
      </c>
      <c r="E40" s="71">
        <v>574</v>
      </c>
      <c r="F40" s="20"/>
    </row>
    <row r="41" spans="2:6" ht="12.75">
      <c r="B41" s="4" t="s">
        <v>38</v>
      </c>
      <c r="C41" s="130">
        <v>12.1284755512943</v>
      </c>
      <c r="D41" s="76">
        <v>2.129522222562791</v>
      </c>
      <c r="E41" s="71">
        <v>2017</v>
      </c>
      <c r="F41" s="20"/>
    </row>
    <row r="42" spans="2:6" ht="12.75">
      <c r="B42" s="4" t="s">
        <v>39</v>
      </c>
      <c r="C42" s="130">
        <v>12.1147715196599</v>
      </c>
      <c r="D42" s="76">
        <v>2.209728992348131</v>
      </c>
      <c r="E42" s="71">
        <v>1987</v>
      </c>
      <c r="F42" s="20"/>
    </row>
    <row r="43" spans="2:6" ht="12.75">
      <c r="B43" s="4" t="s">
        <v>40</v>
      </c>
      <c r="C43" s="130">
        <v>6.5079365079365</v>
      </c>
      <c r="D43" s="76">
        <v>2.288018986278877</v>
      </c>
      <c r="E43" s="71">
        <v>792</v>
      </c>
      <c r="F43" s="20"/>
    </row>
    <row r="44" spans="2:6" ht="12.75">
      <c r="B44" s="4" t="s">
        <v>41</v>
      </c>
      <c r="C44" s="130">
        <v>2.73037542662116</v>
      </c>
      <c r="D44" s="76">
        <v>1.4382064643426427</v>
      </c>
      <c r="E44" s="71">
        <v>725</v>
      </c>
      <c r="F44" s="20"/>
    </row>
    <row r="45" spans="2:6" ht="12.75">
      <c r="B45" s="4" t="s">
        <v>31</v>
      </c>
      <c r="C45" s="130">
        <v>9.48977566011514</v>
      </c>
      <c r="D45" s="76">
        <v>1.492592548141673</v>
      </c>
      <c r="E45" s="71">
        <v>4987</v>
      </c>
      <c r="F45" s="20"/>
    </row>
    <row r="46" spans="2:6" ht="12.75">
      <c r="B46" s="4" t="s">
        <v>32</v>
      </c>
      <c r="C46" s="130">
        <v>12.7358490566037</v>
      </c>
      <c r="D46" s="76">
        <v>3.5987738457759226</v>
      </c>
      <c r="E46" s="71">
        <v>1110</v>
      </c>
      <c r="F46" s="20"/>
    </row>
    <row r="47" spans="2:6" ht="12.75">
      <c r="B47" s="4"/>
      <c r="C47" s="130"/>
      <c r="D47" s="76"/>
      <c r="E47" s="71"/>
      <c r="F47" s="20"/>
    </row>
    <row r="48" spans="1:6" ht="76.5">
      <c r="A48" s="4" t="s">
        <v>99</v>
      </c>
      <c r="B48" s="12" t="s">
        <v>42</v>
      </c>
      <c r="C48" s="130">
        <v>12.373907195696</v>
      </c>
      <c r="D48" s="76">
        <v>2.2716530157822685</v>
      </c>
      <c r="E48" s="71">
        <v>2640</v>
      </c>
      <c r="F48" s="20"/>
    </row>
    <row r="49" spans="1:6" ht="12.75">
      <c r="A49" s="4"/>
      <c r="B49" s="12" t="s">
        <v>58</v>
      </c>
      <c r="C49" s="130">
        <v>13.320525136087</v>
      </c>
      <c r="D49" s="76">
        <v>1.6465014765595614</v>
      </c>
      <c r="E49" s="71">
        <v>3457</v>
      </c>
      <c r="F49" s="20"/>
    </row>
    <row r="50" spans="1:6" ht="12.75">
      <c r="A50" s="4"/>
      <c r="B50" s="56" t="s">
        <v>37</v>
      </c>
      <c r="C50" s="130">
        <v>10.1321585903083</v>
      </c>
      <c r="D50" s="76">
        <v>4.0722503384289634</v>
      </c>
      <c r="E50" s="71">
        <v>574</v>
      </c>
      <c r="F50" s="20"/>
    </row>
    <row r="51" spans="1:6" ht="12.75">
      <c r="A51" s="4"/>
      <c r="B51" s="4" t="s">
        <v>38</v>
      </c>
      <c r="C51" s="130">
        <v>13.2310642377756</v>
      </c>
      <c r="D51" s="76">
        <v>2.2102149485985043</v>
      </c>
      <c r="E51" s="71">
        <v>2017</v>
      </c>
      <c r="F51" s="20"/>
    </row>
    <row r="52" spans="1:6" ht="12.75">
      <c r="A52" s="4"/>
      <c r="B52" s="4" t="s">
        <v>39</v>
      </c>
      <c r="C52" s="130">
        <v>16.9500531349628</v>
      </c>
      <c r="D52" s="76">
        <v>2.540847900570789</v>
      </c>
      <c r="E52" s="71">
        <v>1987</v>
      </c>
      <c r="F52" s="20"/>
    </row>
    <row r="53" spans="2:6" ht="12.75">
      <c r="B53" s="4" t="s">
        <v>40</v>
      </c>
      <c r="C53" s="130">
        <v>11.2519809825673</v>
      </c>
      <c r="D53" s="76">
        <v>2.9311930772053287</v>
      </c>
      <c r="E53" s="71">
        <v>792</v>
      </c>
      <c r="F53" s="20"/>
    </row>
    <row r="54" spans="2:6" ht="12.75">
      <c r="B54" s="4" t="s">
        <v>41</v>
      </c>
      <c r="C54" s="130">
        <v>4.43686006825938</v>
      </c>
      <c r="D54" s="76">
        <v>1.8172074339250164</v>
      </c>
      <c r="E54" s="71">
        <v>725</v>
      </c>
      <c r="F54" s="20"/>
    </row>
    <row r="55" spans="1:6" ht="12.75">
      <c r="A55" s="4"/>
      <c r="B55" s="4" t="s">
        <v>31</v>
      </c>
      <c r="C55" s="130">
        <v>12.1897955132023</v>
      </c>
      <c r="D55" s="76">
        <v>1.6662308837429434</v>
      </c>
      <c r="E55" s="71">
        <v>4987</v>
      </c>
      <c r="F55" s="20"/>
    </row>
    <row r="56" spans="2:6" ht="12.75">
      <c r="B56" s="4" t="s">
        <v>32</v>
      </c>
      <c r="C56" s="130">
        <v>16.0377358490566</v>
      </c>
      <c r="D56" s="76">
        <v>3.9612866375309634</v>
      </c>
      <c r="E56" s="71">
        <v>1110</v>
      </c>
      <c r="F56" s="20"/>
    </row>
    <row r="57" spans="2:6" ht="12.75">
      <c r="B57" s="4"/>
      <c r="C57" s="130"/>
      <c r="D57" s="76"/>
      <c r="E57" s="71"/>
      <c r="F57" s="20"/>
    </row>
    <row r="58" spans="1:6" ht="12.75">
      <c r="A58" s="4" t="s">
        <v>111</v>
      </c>
      <c r="B58" s="12" t="s">
        <v>42</v>
      </c>
      <c r="C58" s="130">
        <v>3.69747899159663</v>
      </c>
      <c r="D58" s="76">
        <v>1.3017977917544887</v>
      </c>
      <c r="E58" s="71">
        <v>2640</v>
      </c>
      <c r="F58" s="20"/>
    </row>
    <row r="59" spans="2:6" ht="12.75">
      <c r="B59" s="12" t="s">
        <v>58</v>
      </c>
      <c r="C59" s="130">
        <v>4.00384368994234</v>
      </c>
      <c r="D59" s="76">
        <v>0.9499676032607132</v>
      </c>
      <c r="E59" s="71">
        <v>3457</v>
      </c>
      <c r="F59" s="20"/>
    </row>
    <row r="60" spans="1:6" ht="12.75">
      <c r="A60" s="4"/>
      <c r="B60" s="56" t="s">
        <v>37</v>
      </c>
      <c r="C60" s="130">
        <v>4.07040704070407</v>
      </c>
      <c r="D60" s="76">
        <v>2.6667146378816904</v>
      </c>
      <c r="E60" s="71">
        <v>574</v>
      </c>
      <c r="F60" s="20"/>
    </row>
    <row r="61" spans="1:6" ht="12.75">
      <c r="A61" s="4"/>
      <c r="B61" s="4" t="s">
        <v>38</v>
      </c>
      <c r="C61" s="130">
        <v>6.13614573346117</v>
      </c>
      <c r="D61" s="76">
        <v>1.5654961791538118</v>
      </c>
      <c r="E61" s="71">
        <v>2017</v>
      </c>
      <c r="F61" s="20"/>
    </row>
    <row r="62" spans="2:6" ht="12.75">
      <c r="B62" s="4" t="s">
        <v>39</v>
      </c>
      <c r="C62" s="130">
        <v>2.49734325185972</v>
      </c>
      <c r="D62" s="76">
        <v>1.0567464582861574</v>
      </c>
      <c r="E62" s="71">
        <v>1987</v>
      </c>
      <c r="F62" s="20"/>
    </row>
    <row r="63" spans="2:6" ht="12.75">
      <c r="B63" s="4" t="s">
        <v>40</v>
      </c>
      <c r="C63" s="130">
        <v>2.8526148969889</v>
      </c>
      <c r="D63" s="76">
        <v>1.544143751025464</v>
      </c>
      <c r="E63" s="71">
        <v>792</v>
      </c>
      <c r="F63" s="20"/>
    </row>
    <row r="64" spans="2:6" ht="12.75">
      <c r="B64" s="4" t="s">
        <v>41</v>
      </c>
      <c r="C64" s="130">
        <v>0.853242320819112</v>
      </c>
      <c r="D64" s="76">
        <v>0.8117025038915782</v>
      </c>
      <c r="E64" s="71">
        <v>725</v>
      </c>
      <c r="F64" s="20"/>
    </row>
    <row r="65" spans="2:6" ht="12.75">
      <c r="B65" s="4" t="s">
        <v>31</v>
      </c>
      <c r="C65" s="130">
        <v>3.77208655945999</v>
      </c>
      <c r="D65" s="76">
        <v>0.97029956120003</v>
      </c>
      <c r="E65" s="71">
        <v>4987</v>
      </c>
      <c r="F65" s="20"/>
    </row>
    <row r="66" spans="2:6" ht="12.75">
      <c r="B66" s="4" t="s">
        <v>32</v>
      </c>
      <c r="C66" s="130">
        <v>4.33962264150943</v>
      </c>
      <c r="D66" s="76">
        <v>2.1994530622640465</v>
      </c>
      <c r="E66" s="71">
        <v>1110</v>
      </c>
      <c r="F66" s="20"/>
    </row>
    <row r="67" spans="2:6" ht="12.75">
      <c r="B67" s="4"/>
      <c r="C67" s="130"/>
      <c r="D67" s="76"/>
      <c r="E67" s="71"/>
      <c r="F67" s="20"/>
    </row>
    <row r="68" spans="1:6" ht="12.75">
      <c r="A68" s="4" t="s">
        <v>100</v>
      </c>
      <c r="B68" s="12" t="s">
        <v>42</v>
      </c>
      <c r="C68" s="130">
        <v>12.3025210084033</v>
      </c>
      <c r="D68" s="76">
        <v>2.266013312892543</v>
      </c>
      <c r="E68" s="71">
        <v>2640</v>
      </c>
      <c r="F68" s="20"/>
    </row>
    <row r="69" spans="2:6" ht="12.75">
      <c r="B69" s="12" t="s">
        <v>58</v>
      </c>
      <c r="C69" s="130">
        <v>11.3032340698046</v>
      </c>
      <c r="D69" s="76">
        <v>1.53425860786201</v>
      </c>
      <c r="E69" s="71">
        <v>3457</v>
      </c>
      <c r="F69" s="20"/>
    </row>
    <row r="70" spans="2:6" ht="12.75">
      <c r="B70" s="56" t="s">
        <v>37</v>
      </c>
      <c r="C70" s="130">
        <v>15.9515951595159</v>
      </c>
      <c r="D70" s="76">
        <v>4.94137849365768</v>
      </c>
      <c r="E70" s="71">
        <v>574</v>
      </c>
      <c r="F70" s="20"/>
    </row>
    <row r="71" spans="2:6" ht="12.75">
      <c r="B71" s="4" t="s">
        <v>38</v>
      </c>
      <c r="C71" s="130">
        <v>13.7583892617449</v>
      </c>
      <c r="D71" s="76">
        <v>2.2469696865402105</v>
      </c>
      <c r="E71" s="71">
        <v>2017</v>
      </c>
      <c r="F71" s="20"/>
    </row>
    <row r="72" spans="2:6" ht="12.75">
      <c r="B72" s="4" t="s">
        <v>39</v>
      </c>
      <c r="C72" s="130">
        <v>10.1433882103027</v>
      </c>
      <c r="D72" s="76">
        <v>2.0445135808744324</v>
      </c>
      <c r="E72" s="71">
        <v>1987</v>
      </c>
      <c r="F72" s="20"/>
    </row>
    <row r="73" spans="2:6" ht="12.75">
      <c r="B73" s="4" t="s">
        <v>40</v>
      </c>
      <c r="C73" s="130">
        <v>10.6349206349206</v>
      </c>
      <c r="D73" s="76">
        <v>2.859576023380404</v>
      </c>
      <c r="E73" s="71">
        <v>792</v>
      </c>
      <c r="F73" s="20"/>
    </row>
    <row r="74" spans="2:6" ht="12.75">
      <c r="B74" s="4" t="s">
        <v>41</v>
      </c>
      <c r="C74" s="130">
        <v>5.11073253833049</v>
      </c>
      <c r="D74" s="76">
        <v>1.9434418787927217</v>
      </c>
      <c r="E74" s="71">
        <v>725</v>
      </c>
      <c r="F74" s="20"/>
    </row>
    <row r="75" spans="1:6" ht="12.75">
      <c r="A75" s="4"/>
      <c r="B75" s="4" t="s">
        <v>31</v>
      </c>
      <c r="C75" s="130">
        <v>11.2986497220015</v>
      </c>
      <c r="D75" s="76">
        <v>1.6122888979789192</v>
      </c>
      <c r="E75" s="71">
        <v>4987</v>
      </c>
      <c r="F75" s="20"/>
    </row>
    <row r="76" spans="1:6" ht="12.75">
      <c r="A76" s="4"/>
      <c r="B76" s="4" t="s">
        <v>32</v>
      </c>
      <c r="C76" s="130">
        <v>14.0566037735849</v>
      </c>
      <c r="D76" s="76">
        <v>3.7520544101462754</v>
      </c>
      <c r="E76" s="71">
        <v>1110</v>
      </c>
      <c r="F76" s="20"/>
    </row>
    <row r="77" spans="1:6" ht="12.75">
      <c r="A77" s="4"/>
      <c r="B77" s="4"/>
      <c r="C77" s="130"/>
      <c r="D77" s="76"/>
      <c r="E77" s="71"/>
      <c r="F77" s="20"/>
    </row>
    <row r="78" spans="1:6" ht="51">
      <c r="A78" s="4" t="s">
        <v>101</v>
      </c>
      <c r="B78" s="12" t="s">
        <v>42</v>
      </c>
      <c r="C78" s="76">
        <v>4.16806722689075</v>
      </c>
      <c r="D78" s="76">
        <v>1.3787779393498705</v>
      </c>
      <c r="E78" s="71">
        <v>2640</v>
      </c>
      <c r="F78" s="20"/>
    </row>
    <row r="79" spans="1:6" ht="12.75">
      <c r="A79" s="4"/>
      <c r="B79" s="12" t="s">
        <v>58</v>
      </c>
      <c r="C79" s="76">
        <v>4.67648942985265</v>
      </c>
      <c r="D79" s="76">
        <v>1.0230651904521553</v>
      </c>
      <c r="E79" s="71">
        <v>3457</v>
      </c>
      <c r="F79" s="20"/>
    </row>
    <row r="80" spans="1:6" ht="12.75">
      <c r="A80" s="4"/>
      <c r="B80" s="56" t="s">
        <v>37</v>
      </c>
      <c r="C80" s="130">
        <v>4.29042904290429</v>
      </c>
      <c r="D80" s="76">
        <v>2.734697981858716</v>
      </c>
      <c r="E80" s="71">
        <v>574</v>
      </c>
      <c r="F80" s="20"/>
    </row>
    <row r="81" spans="1:6" ht="12.75">
      <c r="A81" s="4"/>
      <c r="B81" s="4" t="s">
        <v>38</v>
      </c>
      <c r="C81" s="130">
        <v>6.42377756471716</v>
      </c>
      <c r="D81" s="76">
        <v>1.5993112392291442</v>
      </c>
      <c r="E81" s="71">
        <v>2017</v>
      </c>
      <c r="F81" s="20"/>
    </row>
    <row r="82" spans="1:6" ht="12.75">
      <c r="A82" s="4"/>
      <c r="B82" s="4" t="s">
        <v>39</v>
      </c>
      <c r="C82" s="130">
        <v>3.98512221041445</v>
      </c>
      <c r="D82" s="76">
        <v>1.3246878276533944</v>
      </c>
      <c r="E82" s="71">
        <v>1987</v>
      </c>
      <c r="F82" s="20"/>
    </row>
    <row r="83" spans="1:6" ht="12.75">
      <c r="A83" s="4"/>
      <c r="B83" s="4" t="s">
        <v>40</v>
      </c>
      <c r="C83" s="130">
        <v>2.85714285714285</v>
      </c>
      <c r="D83" s="76">
        <v>1.545332761403769</v>
      </c>
      <c r="E83" s="71">
        <v>792</v>
      </c>
      <c r="F83" s="20"/>
    </row>
    <row r="84" spans="2:6" ht="12.75">
      <c r="B84" s="4" t="s">
        <v>41</v>
      </c>
      <c r="C84" s="130">
        <v>0.681431005110732</v>
      </c>
      <c r="D84" s="76">
        <v>0.7260183626080401</v>
      </c>
      <c r="E84" s="71">
        <v>725</v>
      </c>
      <c r="F84" s="20"/>
    </row>
    <row r="85" spans="1:6" ht="12.75">
      <c r="A85" s="4"/>
      <c r="B85" s="4" t="s">
        <v>31</v>
      </c>
      <c r="C85" s="130">
        <v>4.68532856859241</v>
      </c>
      <c r="D85" s="76">
        <v>1.0762530100960668</v>
      </c>
      <c r="E85" s="71">
        <v>4987</v>
      </c>
      <c r="F85" s="20"/>
    </row>
    <row r="86" spans="2:6" ht="12.75">
      <c r="B86" s="4" t="s">
        <v>32</v>
      </c>
      <c r="C86" s="130">
        <v>3.20452403393025</v>
      </c>
      <c r="D86" s="76">
        <v>1.9012182156385107</v>
      </c>
      <c r="E86" s="71">
        <v>1110</v>
      </c>
      <c r="F86" s="20"/>
    </row>
    <row r="87" spans="2:6" ht="12.75">
      <c r="B87" s="4"/>
      <c r="C87" s="130"/>
      <c r="D87" s="76"/>
      <c r="E87" s="71"/>
      <c r="F87" s="20"/>
    </row>
    <row r="88" spans="1:6" ht="12.75">
      <c r="A88" s="4" t="s">
        <v>102</v>
      </c>
      <c r="B88" s="12" t="s">
        <v>42</v>
      </c>
      <c r="C88" s="130">
        <v>17.1428571428571</v>
      </c>
      <c r="D88" s="76">
        <v>2.6000303927542934</v>
      </c>
      <c r="E88" s="71">
        <v>2640</v>
      </c>
      <c r="F88" s="20"/>
    </row>
    <row r="89" spans="2:6" ht="12.75">
      <c r="B89" s="12" t="s">
        <v>58</v>
      </c>
      <c r="C89" s="130">
        <v>25.4964766175528</v>
      </c>
      <c r="D89" s="76">
        <v>2.1118924903376293</v>
      </c>
      <c r="E89" s="71">
        <v>3457</v>
      </c>
      <c r="F89" s="20"/>
    </row>
    <row r="90" spans="1:6" ht="12.75">
      <c r="A90" s="4"/>
      <c r="B90" s="56" t="s">
        <v>37</v>
      </c>
      <c r="C90" s="130">
        <v>15.3083700440528</v>
      </c>
      <c r="D90" s="76">
        <v>4.859214214949341</v>
      </c>
      <c r="E90" s="71">
        <v>574</v>
      </c>
      <c r="F90" s="20"/>
    </row>
    <row r="91" spans="1:6" ht="12.75">
      <c r="A91" s="4"/>
      <c r="B91" s="4" t="s">
        <v>38</v>
      </c>
      <c r="C91" s="130">
        <v>20.4697986577181</v>
      </c>
      <c r="D91" s="76">
        <v>2.6319510870171587</v>
      </c>
      <c r="E91" s="71">
        <v>2017</v>
      </c>
      <c r="F91" s="20"/>
    </row>
    <row r="92" spans="1:6" ht="12.75">
      <c r="A92" s="4"/>
      <c r="B92" s="4" t="s">
        <v>39</v>
      </c>
      <c r="C92" s="130">
        <v>26.8862911795961</v>
      </c>
      <c r="D92" s="76">
        <v>3.0025366210036655</v>
      </c>
      <c r="E92" s="71">
        <v>1987</v>
      </c>
      <c r="F92" s="20"/>
    </row>
    <row r="93" spans="1:6" ht="12.75">
      <c r="A93" s="4"/>
      <c r="B93" s="4" t="s">
        <v>40</v>
      </c>
      <c r="C93" s="130">
        <v>23.4548335974643</v>
      </c>
      <c r="D93" s="76">
        <v>3.930299639242083</v>
      </c>
      <c r="E93" s="71">
        <v>792</v>
      </c>
      <c r="F93" s="20"/>
    </row>
    <row r="94" spans="1:6" ht="12.75">
      <c r="A94" s="4"/>
      <c r="B94" s="4" t="s">
        <v>41</v>
      </c>
      <c r="C94" s="130">
        <v>14.6757679180887</v>
      </c>
      <c r="D94" s="76">
        <v>3.122899765563665</v>
      </c>
      <c r="E94" s="71">
        <v>725</v>
      </c>
      <c r="F94" s="20"/>
    </row>
    <row r="95" spans="1:6" ht="12.75">
      <c r="A95" s="4"/>
      <c r="B95" s="4" t="s">
        <v>31</v>
      </c>
      <c r="C95" s="130">
        <v>20.5082390311693</v>
      </c>
      <c r="D95" s="76">
        <v>2.0563153611260425</v>
      </c>
      <c r="E95" s="71">
        <v>4987</v>
      </c>
      <c r="F95" s="20"/>
    </row>
    <row r="96" spans="1:6" ht="12.75">
      <c r="A96" s="4"/>
      <c r="B96" s="4" t="s">
        <v>32</v>
      </c>
      <c r="C96" s="130">
        <v>25.754716981132</v>
      </c>
      <c r="D96" s="76">
        <v>4.7204727471452195</v>
      </c>
      <c r="E96" s="71">
        <v>1110</v>
      </c>
      <c r="F96" s="20"/>
    </row>
    <row r="97" spans="1:6" ht="12.75">
      <c r="A97" s="4"/>
      <c r="B97" s="4"/>
      <c r="C97" s="130"/>
      <c r="D97" s="76"/>
      <c r="E97" s="71"/>
      <c r="F97" s="20"/>
    </row>
    <row r="98" spans="1:6" ht="12.75">
      <c r="A98" s="4" t="s">
        <v>110</v>
      </c>
      <c r="B98" s="12" t="s">
        <v>42</v>
      </c>
      <c r="C98" s="130">
        <v>8.57142857142857</v>
      </c>
      <c r="D98" s="76">
        <v>1.9312540922124866</v>
      </c>
      <c r="E98" s="71">
        <v>2640</v>
      </c>
      <c r="F98" s="20"/>
    </row>
    <row r="99" spans="1:6" ht="12.75">
      <c r="A99" s="4"/>
      <c r="B99" s="12" t="s">
        <v>58</v>
      </c>
      <c r="C99" s="130">
        <v>16.7520819987187</v>
      </c>
      <c r="D99" s="76">
        <v>1.8095242225312012</v>
      </c>
      <c r="E99" s="71">
        <v>3457</v>
      </c>
      <c r="F99" s="20"/>
    </row>
    <row r="100" spans="1:6" ht="12.75">
      <c r="A100" s="4"/>
      <c r="B100" s="56" t="s">
        <v>37</v>
      </c>
      <c r="C100" s="130">
        <v>8.37004405286343</v>
      </c>
      <c r="D100" s="76">
        <v>3.7373514044095004</v>
      </c>
      <c r="E100" s="71">
        <v>574</v>
      </c>
      <c r="F100" s="20"/>
    </row>
    <row r="101" spans="1:6" ht="12.75">
      <c r="A101" s="4"/>
      <c r="B101" s="4" t="s">
        <v>38</v>
      </c>
      <c r="C101" s="130">
        <v>14.9640287769784</v>
      </c>
      <c r="D101" s="76">
        <v>2.32691539547217</v>
      </c>
      <c r="E101" s="71">
        <v>2017</v>
      </c>
      <c r="F101" s="20"/>
    </row>
    <row r="102" spans="1:6" ht="12.75">
      <c r="A102" s="4"/>
      <c r="B102" s="4" t="s">
        <v>39</v>
      </c>
      <c r="C102" s="130">
        <v>13.1704726500265</v>
      </c>
      <c r="D102" s="76">
        <v>2.29011797585732</v>
      </c>
      <c r="E102" s="71">
        <v>1987</v>
      </c>
      <c r="F102" s="20"/>
    </row>
    <row r="103" spans="1:6" ht="12.75">
      <c r="A103" s="4"/>
      <c r="B103" s="4" t="s">
        <v>40</v>
      </c>
      <c r="C103" s="130">
        <v>14.2630744849445</v>
      </c>
      <c r="D103" s="76">
        <v>3.24370332278846</v>
      </c>
      <c r="E103" s="72">
        <v>792</v>
      </c>
      <c r="F103" s="20"/>
    </row>
    <row r="104" spans="1:6" ht="12.75">
      <c r="A104" s="4"/>
      <c r="B104" s="4" t="s">
        <v>41</v>
      </c>
      <c r="C104" s="130">
        <v>8.87372013651877</v>
      </c>
      <c r="D104" s="76">
        <v>2.5095515294607016</v>
      </c>
      <c r="E104" s="72">
        <v>725</v>
      </c>
      <c r="F104" s="20"/>
    </row>
    <row r="105" spans="1:6" ht="12.75">
      <c r="A105" s="4"/>
      <c r="B105" s="4" t="s">
        <v>31</v>
      </c>
      <c r="C105" s="130">
        <v>12.5868572563033</v>
      </c>
      <c r="D105" s="76">
        <v>1.6893183373915432</v>
      </c>
      <c r="E105" s="72">
        <v>4987</v>
      </c>
      <c r="F105" s="20"/>
    </row>
    <row r="106" spans="1:6" ht="12.75">
      <c r="A106" s="13"/>
      <c r="B106" s="4" t="s">
        <v>32</v>
      </c>
      <c r="C106" s="130">
        <v>13.5849056603773</v>
      </c>
      <c r="D106" s="76">
        <v>3.6986717296081135</v>
      </c>
      <c r="E106" s="71">
        <v>1110</v>
      </c>
      <c r="F106" s="20"/>
    </row>
    <row r="107" spans="1:6" ht="12.75">
      <c r="A107" s="13"/>
      <c r="B107" s="4"/>
      <c r="C107" s="130"/>
      <c r="D107" s="76"/>
      <c r="E107" s="71"/>
      <c r="F107" s="20"/>
    </row>
    <row r="108" spans="1:6" ht="12.75">
      <c r="A108" s="4" t="s">
        <v>109</v>
      </c>
      <c r="B108" s="12" t="s">
        <v>42</v>
      </c>
      <c r="C108" s="130">
        <v>20.0336134453781</v>
      </c>
      <c r="D108" s="76">
        <v>2.7612468005811834</v>
      </c>
      <c r="E108" s="71">
        <v>2640</v>
      </c>
      <c r="F108" s="20"/>
    </row>
    <row r="109" spans="2:6" ht="12.75">
      <c r="B109" s="12" t="s">
        <v>58</v>
      </c>
      <c r="C109" s="130">
        <v>26.8417680973734</v>
      </c>
      <c r="D109" s="76">
        <v>2.147239441687331</v>
      </c>
      <c r="E109" s="71">
        <v>3457</v>
      </c>
      <c r="F109" s="20"/>
    </row>
    <row r="110" spans="2:6" ht="12.75">
      <c r="B110" s="56" t="s">
        <v>37</v>
      </c>
      <c r="C110" s="130">
        <v>24.7797356828193</v>
      </c>
      <c r="D110" s="76">
        <v>5.82635692162895</v>
      </c>
      <c r="E110" s="71">
        <v>574</v>
      </c>
      <c r="F110" s="20"/>
    </row>
    <row r="111" spans="1:6" ht="12.75">
      <c r="A111" s="4"/>
      <c r="B111" s="4" t="s">
        <v>38</v>
      </c>
      <c r="C111" s="130">
        <v>21.0930009587727</v>
      </c>
      <c r="D111" s="76">
        <v>2.661227098631599</v>
      </c>
      <c r="E111" s="71">
        <v>2017</v>
      </c>
      <c r="F111" s="20"/>
    </row>
    <row r="112" spans="1:6" ht="12.75">
      <c r="A112" s="4"/>
      <c r="B112" s="4" t="s">
        <v>39</v>
      </c>
      <c r="C112" s="130">
        <v>26.9925611052072</v>
      </c>
      <c r="D112" s="76">
        <v>3.006277456666256</v>
      </c>
      <c r="E112" s="71">
        <v>1987</v>
      </c>
      <c r="F112" s="20"/>
    </row>
    <row r="113" spans="2:6" ht="12.75">
      <c r="B113" s="4" t="s">
        <v>40</v>
      </c>
      <c r="C113" s="130">
        <v>24.6031746031746</v>
      </c>
      <c r="D113" s="76">
        <v>3.9950544432829176</v>
      </c>
      <c r="E113" s="71">
        <v>792</v>
      </c>
      <c r="F113" s="20"/>
    </row>
    <row r="114" spans="2:6" ht="12.75">
      <c r="B114" s="4" t="s">
        <v>41</v>
      </c>
      <c r="C114" s="130">
        <v>18.0579216354344</v>
      </c>
      <c r="D114" s="76">
        <v>3.3947578627535364</v>
      </c>
      <c r="E114" s="71">
        <v>725</v>
      </c>
      <c r="F114" s="20"/>
    </row>
    <row r="115" spans="2:6" ht="12.75">
      <c r="B115" s="4" t="s">
        <v>31</v>
      </c>
      <c r="C115" s="130">
        <v>22.8310502283105</v>
      </c>
      <c r="D115" s="76">
        <v>2.137709637236151</v>
      </c>
      <c r="E115" s="71">
        <v>4987</v>
      </c>
      <c r="F115" s="20"/>
    </row>
    <row r="116" spans="2:6" ht="12.75">
      <c r="B116" s="4" t="s">
        <v>32</v>
      </c>
      <c r="C116" s="130">
        <v>26.8867924528301</v>
      </c>
      <c r="D116" s="76">
        <v>4.786191665903694</v>
      </c>
      <c r="E116" s="71">
        <v>1110</v>
      </c>
      <c r="F116" s="20"/>
    </row>
    <row r="117" spans="2:6" ht="12.75">
      <c r="B117" s="4"/>
      <c r="C117" s="130"/>
      <c r="D117" s="76"/>
      <c r="E117" s="71"/>
      <c r="F117" s="20"/>
    </row>
    <row r="118" spans="1:6" ht="12.75">
      <c r="A118" s="4" t="s">
        <v>103</v>
      </c>
      <c r="B118" s="12" t="s">
        <v>42</v>
      </c>
      <c r="C118" s="130">
        <v>3.36134453781512</v>
      </c>
      <c r="D118" s="76">
        <v>1.2433797764364074</v>
      </c>
      <c r="E118" s="71">
        <v>2640</v>
      </c>
      <c r="F118" s="20"/>
    </row>
    <row r="119" spans="2:6" ht="12.75">
      <c r="B119" s="12" t="s">
        <v>58</v>
      </c>
      <c r="C119" s="130">
        <v>5.1552993916106296</v>
      </c>
      <c r="D119" s="76">
        <v>1.0714620574183855</v>
      </c>
      <c r="E119" s="71">
        <v>3457</v>
      </c>
      <c r="F119" s="20"/>
    </row>
    <row r="120" spans="2:6" ht="12.75">
      <c r="B120" s="56" t="s">
        <v>37</v>
      </c>
      <c r="C120" s="130">
        <v>1.87224669603524</v>
      </c>
      <c r="D120" s="76">
        <v>1.8291898704980998</v>
      </c>
      <c r="E120" s="71">
        <v>574</v>
      </c>
      <c r="F120" s="20"/>
    </row>
    <row r="121" spans="2:6" ht="12.75">
      <c r="B121" s="4" t="s">
        <v>38</v>
      </c>
      <c r="C121" s="130">
        <v>3.21188878235858</v>
      </c>
      <c r="D121" s="76">
        <v>1.1501281793551068</v>
      </c>
      <c r="E121" s="71">
        <v>2017</v>
      </c>
      <c r="F121" s="20"/>
    </row>
    <row r="122" spans="2:6" ht="12.75">
      <c r="B122" s="4" t="s">
        <v>39</v>
      </c>
      <c r="C122" s="130">
        <v>5.63230605738576</v>
      </c>
      <c r="D122" s="76">
        <v>1.5612708494134342</v>
      </c>
      <c r="E122" s="71">
        <v>1987</v>
      </c>
      <c r="F122" s="20"/>
    </row>
    <row r="123" spans="2:6" ht="12.75">
      <c r="B123" s="4" t="s">
        <v>40</v>
      </c>
      <c r="C123" s="130">
        <v>7.76545166402535</v>
      </c>
      <c r="D123" s="76">
        <v>2.4824514907661164</v>
      </c>
      <c r="E123" s="71">
        <v>792</v>
      </c>
      <c r="F123" s="20"/>
    </row>
    <row r="124" spans="2:6" ht="12.75">
      <c r="B124" s="4" t="s">
        <v>41</v>
      </c>
      <c r="C124" s="130">
        <v>3.75426621160409</v>
      </c>
      <c r="D124" s="76">
        <v>1.6775470502600773</v>
      </c>
      <c r="E124" s="71">
        <v>725</v>
      </c>
      <c r="F124" s="20"/>
    </row>
    <row r="125" spans="2:6" ht="12.75">
      <c r="B125" s="4" t="s">
        <v>31</v>
      </c>
      <c r="C125" s="130">
        <v>4.1890013897161</v>
      </c>
      <c r="D125" s="76">
        <v>1.0202988827172659</v>
      </c>
      <c r="E125" s="71">
        <v>4987</v>
      </c>
      <c r="F125" s="20"/>
    </row>
    <row r="126" spans="2:6" ht="12.75">
      <c r="B126" s="4" t="s">
        <v>32</v>
      </c>
      <c r="C126" s="130">
        <v>4.71698113207547</v>
      </c>
      <c r="D126" s="76">
        <v>2.2885610067179742</v>
      </c>
      <c r="E126" s="71">
        <v>1110</v>
      </c>
      <c r="F126" s="20"/>
    </row>
    <row r="127" spans="2:6" ht="12.75">
      <c r="B127" s="4"/>
      <c r="C127" s="130"/>
      <c r="D127" s="76"/>
      <c r="E127" s="71"/>
      <c r="F127" s="20"/>
    </row>
    <row r="128" spans="1:6" ht="25.5">
      <c r="A128" s="4" t="s">
        <v>104</v>
      </c>
      <c r="B128" s="12" t="s">
        <v>42</v>
      </c>
      <c r="C128" s="130">
        <v>6.92436974789916</v>
      </c>
      <c r="D128" s="76">
        <v>1.7513782937324969</v>
      </c>
      <c r="E128" s="71">
        <v>2640</v>
      </c>
      <c r="F128" s="20"/>
    </row>
    <row r="129" spans="1:6" ht="12.75">
      <c r="A129" s="4"/>
      <c r="B129" s="12" t="s">
        <v>58</v>
      </c>
      <c r="C129" s="130">
        <v>8.16784112748238</v>
      </c>
      <c r="D129" s="57">
        <v>1.3270715949898886</v>
      </c>
      <c r="E129" s="71">
        <v>3457</v>
      </c>
      <c r="F129" s="20"/>
    </row>
    <row r="130" spans="1:6" ht="12.75">
      <c r="A130" s="4"/>
      <c r="B130" s="56" t="s">
        <v>37</v>
      </c>
      <c r="C130" s="130">
        <v>3.3003300330033</v>
      </c>
      <c r="D130" s="57">
        <v>2.4108628523663063</v>
      </c>
      <c r="E130" s="71">
        <v>574</v>
      </c>
      <c r="F130" s="20"/>
    </row>
    <row r="131" spans="1:6" ht="12.75">
      <c r="A131" s="4"/>
      <c r="B131" s="4" t="s">
        <v>38</v>
      </c>
      <c r="C131" s="130">
        <v>5.51294343240651</v>
      </c>
      <c r="D131" s="57">
        <v>1.488788192422985</v>
      </c>
      <c r="E131" s="71">
        <v>2017</v>
      </c>
      <c r="F131" s="20"/>
    </row>
    <row r="132" spans="1:6" ht="12.75">
      <c r="A132" s="4"/>
      <c r="B132" s="4" t="s">
        <v>39</v>
      </c>
      <c r="C132" s="130">
        <v>10.0956429330499</v>
      </c>
      <c r="D132" s="57">
        <v>2.040237931223569</v>
      </c>
      <c r="E132" s="71">
        <v>1987</v>
      </c>
      <c r="F132" s="20"/>
    </row>
    <row r="133" spans="1:6" ht="12.75">
      <c r="A133" s="4"/>
      <c r="B133" s="4" t="s">
        <v>40</v>
      </c>
      <c r="C133" s="76">
        <v>12.3809523809523</v>
      </c>
      <c r="D133" s="57">
        <v>3.05511025805092</v>
      </c>
      <c r="E133" s="71">
        <v>792</v>
      </c>
      <c r="F133" s="20"/>
    </row>
    <row r="134" spans="1:6" ht="12.75" customHeight="1">
      <c r="A134" s="4"/>
      <c r="B134" s="4" t="s">
        <v>41</v>
      </c>
      <c r="C134" s="76">
        <v>8.19112627986348</v>
      </c>
      <c r="D134" s="57">
        <v>2.42011260583318</v>
      </c>
      <c r="E134" s="71">
        <v>725</v>
      </c>
      <c r="F134" s="20"/>
    </row>
    <row r="135" spans="1:6" ht="12.75" customHeight="1">
      <c r="A135" s="4"/>
      <c r="B135" s="4" t="s">
        <v>31</v>
      </c>
      <c r="C135" s="76">
        <v>6.94858050426841</v>
      </c>
      <c r="D135" s="57">
        <v>1.2950126882991824</v>
      </c>
      <c r="E135" s="71">
        <v>4987</v>
      </c>
      <c r="F135" s="20"/>
    </row>
    <row r="136" spans="1:6" ht="12.75" customHeight="1">
      <c r="A136" s="4"/>
      <c r="B136" s="4" t="s">
        <v>32</v>
      </c>
      <c r="C136" s="76">
        <v>10.377358490566</v>
      </c>
      <c r="D136" s="57">
        <v>3.292114640803132</v>
      </c>
      <c r="E136" s="71">
        <v>1110</v>
      </c>
      <c r="F136" s="20"/>
    </row>
    <row r="137" spans="1:6" ht="12.75" customHeight="1">
      <c r="A137" s="4"/>
      <c r="B137" s="4"/>
      <c r="C137" s="76"/>
      <c r="D137" s="57"/>
      <c r="E137" s="71"/>
      <c r="F137" s="20"/>
    </row>
    <row r="138" spans="1:6" ht="12.75" customHeight="1">
      <c r="A138" s="4" t="s">
        <v>105</v>
      </c>
      <c r="B138" s="12" t="s">
        <v>42</v>
      </c>
      <c r="C138" s="76">
        <v>6.08403361344537</v>
      </c>
      <c r="D138" s="57">
        <v>1.6490634388213303</v>
      </c>
      <c r="E138" s="71">
        <v>2640</v>
      </c>
      <c r="F138" s="20"/>
    </row>
    <row r="139" spans="1:6" ht="12.75" customHeight="1">
      <c r="A139" s="4"/>
      <c r="B139" s="12" t="s">
        <v>58</v>
      </c>
      <c r="C139" s="76">
        <v>4.70852017937219</v>
      </c>
      <c r="D139" s="57">
        <v>1.0263903713360614</v>
      </c>
      <c r="E139" s="71">
        <v>3457</v>
      </c>
      <c r="F139" s="20"/>
    </row>
    <row r="140" spans="1:6" ht="12.75" customHeight="1">
      <c r="A140" s="4"/>
      <c r="B140" s="56" t="s">
        <v>37</v>
      </c>
      <c r="C140" s="76">
        <v>5.06050605060506</v>
      </c>
      <c r="D140" s="57">
        <v>2.958024413292949</v>
      </c>
      <c r="E140" s="71">
        <v>574</v>
      </c>
      <c r="F140" s="20"/>
    </row>
    <row r="141" spans="1:6" ht="12.75" customHeight="1">
      <c r="A141" s="4"/>
      <c r="B141" s="4" t="s">
        <v>38</v>
      </c>
      <c r="C141" s="76">
        <v>4.88974113135187</v>
      </c>
      <c r="D141" s="57">
        <v>1.406732765806075</v>
      </c>
      <c r="E141" s="71">
        <v>2017</v>
      </c>
      <c r="F141" s="20"/>
    </row>
    <row r="142" spans="1:6" ht="12.75" customHeight="1">
      <c r="A142" s="4"/>
      <c r="B142" s="4" t="s">
        <v>39</v>
      </c>
      <c r="C142" s="76">
        <v>6.7481402763018</v>
      </c>
      <c r="D142" s="57">
        <v>1.6988078477380952</v>
      </c>
      <c r="E142" s="71">
        <v>1987</v>
      </c>
      <c r="F142" s="20"/>
    </row>
    <row r="143" spans="1:6" ht="12.75" customHeight="1">
      <c r="A143" s="4"/>
      <c r="B143" s="4" t="s">
        <v>40</v>
      </c>
      <c r="C143" s="76">
        <v>6.03174603174603</v>
      </c>
      <c r="D143" s="57">
        <v>2.2083235296911443</v>
      </c>
      <c r="E143" s="71">
        <v>792</v>
      </c>
      <c r="F143" s="20"/>
    </row>
    <row r="144" spans="1:6" ht="12.75" customHeight="1">
      <c r="A144" s="4"/>
      <c r="B144" s="4" t="s">
        <v>41</v>
      </c>
      <c r="C144" s="76">
        <v>2.73037542662116</v>
      </c>
      <c r="D144" s="57">
        <v>1.4382064643426427</v>
      </c>
      <c r="E144" s="71">
        <v>725</v>
      </c>
      <c r="F144" s="20"/>
    </row>
    <row r="145" spans="1:6" ht="12.75" customHeight="1">
      <c r="A145" s="4"/>
      <c r="B145" s="4" t="s">
        <v>31</v>
      </c>
      <c r="C145" s="76">
        <v>4.9831248759182</v>
      </c>
      <c r="D145" s="57">
        <v>1.1081938419312154</v>
      </c>
      <c r="E145" s="71">
        <v>4987</v>
      </c>
      <c r="F145" s="20"/>
    </row>
    <row r="146" spans="1:6" ht="12.75" customHeight="1">
      <c r="A146" s="4"/>
      <c r="B146" s="4" t="s">
        <v>32</v>
      </c>
      <c r="C146" s="76">
        <v>7.35155513666352</v>
      </c>
      <c r="D146" s="57">
        <v>2.817288656131209</v>
      </c>
      <c r="E146" s="71">
        <v>1110</v>
      </c>
      <c r="F146" s="20"/>
    </row>
    <row r="147" spans="1:6" ht="12.75" customHeight="1">
      <c r="A147" s="4"/>
      <c r="B147" s="4"/>
      <c r="C147" s="76"/>
      <c r="D147" s="57"/>
      <c r="E147" s="71"/>
      <c r="F147" s="20"/>
    </row>
    <row r="148" spans="1:6" ht="12.75" customHeight="1">
      <c r="A148" s="4" t="s">
        <v>113</v>
      </c>
      <c r="B148" s="12" t="s">
        <v>42</v>
      </c>
      <c r="C148" s="76">
        <v>31.2941176470588</v>
      </c>
      <c r="D148" s="57">
        <v>3.198896295588426</v>
      </c>
      <c r="E148" s="71">
        <v>2640</v>
      </c>
      <c r="F148" s="20"/>
    </row>
    <row r="149" spans="1:6" ht="12.75" customHeight="1">
      <c r="A149" s="4"/>
      <c r="B149" s="12" t="s">
        <v>58</v>
      </c>
      <c r="C149" s="76">
        <v>28.7315823190262</v>
      </c>
      <c r="D149" s="57">
        <v>2.1926617772917982</v>
      </c>
      <c r="E149" s="71">
        <v>3457</v>
      </c>
      <c r="F149" s="20"/>
    </row>
    <row r="150" spans="1:6" ht="12.75" customHeight="1">
      <c r="A150" s="4"/>
      <c r="B150" s="56" t="s">
        <v>37</v>
      </c>
      <c r="C150" s="76">
        <v>36.6740088105726</v>
      </c>
      <c r="D150" s="57">
        <v>6.503565433488905</v>
      </c>
      <c r="E150" s="71">
        <v>574</v>
      </c>
      <c r="F150" s="20"/>
    </row>
    <row r="151" spans="1:6" ht="12.75" customHeight="1">
      <c r="A151" s="4"/>
      <c r="B151" s="4" t="s">
        <v>38</v>
      </c>
      <c r="C151" s="76">
        <v>34.0527577937649</v>
      </c>
      <c r="D151" s="57">
        <v>3.091216704829897</v>
      </c>
      <c r="E151" s="71">
        <v>2017</v>
      </c>
      <c r="F151" s="20"/>
    </row>
    <row r="152" spans="1:6" ht="12.75" customHeight="1">
      <c r="A152" s="4"/>
      <c r="B152" s="4" t="s">
        <v>39</v>
      </c>
      <c r="C152" s="76">
        <v>31.9872476089266</v>
      </c>
      <c r="D152" s="57">
        <v>3.15869045570858</v>
      </c>
      <c r="E152" s="71">
        <v>1987</v>
      </c>
      <c r="F152" s="20"/>
    </row>
    <row r="153" spans="1:6" ht="12.75" customHeight="1">
      <c r="A153" s="4"/>
      <c r="B153" s="4" t="s">
        <v>40</v>
      </c>
      <c r="C153" s="76">
        <v>18.7004754358161</v>
      </c>
      <c r="D153" s="57">
        <v>3.616770274251688</v>
      </c>
      <c r="E153" s="71">
        <v>792</v>
      </c>
      <c r="F153" s="20"/>
    </row>
    <row r="154" spans="1:6" ht="12.75" customHeight="1">
      <c r="A154" s="4"/>
      <c r="B154" s="4" t="s">
        <v>41</v>
      </c>
      <c r="C154" s="76">
        <v>10.9215017064846</v>
      </c>
      <c r="D154" s="57">
        <v>2.752637713479815</v>
      </c>
      <c r="E154" s="71">
        <v>725</v>
      </c>
      <c r="F154" s="20"/>
    </row>
    <row r="155" spans="1:6" ht="12.75" customHeight="1">
      <c r="A155" s="4"/>
      <c r="B155" s="4" t="s">
        <v>31</v>
      </c>
      <c r="C155" s="76">
        <v>29.461981338098</v>
      </c>
      <c r="D155" s="57">
        <v>2.3217052255179116</v>
      </c>
      <c r="E155" s="71">
        <v>4987</v>
      </c>
      <c r="F155" s="20"/>
    </row>
    <row r="156" spans="1:6" ht="12.75" customHeight="1">
      <c r="A156" s="4"/>
      <c r="B156" s="4" t="s">
        <v>32</v>
      </c>
      <c r="C156" s="76">
        <v>32.4528301886792</v>
      </c>
      <c r="D156" s="57">
        <v>5.0542013264370595</v>
      </c>
      <c r="E156" s="71">
        <v>1110</v>
      </c>
      <c r="F156" s="20"/>
    </row>
    <row r="157" spans="1:6" ht="12.75" customHeight="1">
      <c r="A157" s="4"/>
      <c r="B157" s="4"/>
      <c r="C157" s="76"/>
      <c r="D157" s="57"/>
      <c r="E157" s="71"/>
      <c r="F157" s="20"/>
    </row>
    <row r="158" spans="1:6" ht="12.75" customHeight="1">
      <c r="A158" s="4" t="s">
        <v>88</v>
      </c>
      <c r="B158" s="12" t="s">
        <v>42</v>
      </c>
      <c r="C158" s="76">
        <v>1.84873949579831</v>
      </c>
      <c r="D158" s="57">
        <v>0.9293036549893042</v>
      </c>
      <c r="E158" s="71">
        <v>2640</v>
      </c>
      <c r="F158" s="20"/>
    </row>
    <row r="159" spans="1:6" ht="12.75" customHeight="1">
      <c r="A159" s="4"/>
      <c r="B159" s="12" t="s">
        <v>58</v>
      </c>
      <c r="C159" s="76">
        <v>5.25304292120435</v>
      </c>
      <c r="D159" s="57">
        <v>1.0810142668954703</v>
      </c>
      <c r="E159" s="71">
        <v>3457</v>
      </c>
      <c r="F159" s="20"/>
    </row>
    <row r="160" spans="1:6" ht="12.75" customHeight="1">
      <c r="A160" s="4"/>
      <c r="B160" s="56" t="s">
        <v>37</v>
      </c>
      <c r="C160" s="76">
        <v>2.09020902090209</v>
      </c>
      <c r="D160" s="57">
        <v>1.9305864072587036</v>
      </c>
      <c r="E160" s="71">
        <v>574</v>
      </c>
      <c r="F160" s="20"/>
    </row>
    <row r="161" spans="2:6" ht="12.75" customHeight="1">
      <c r="B161" s="4" t="s">
        <v>38</v>
      </c>
      <c r="C161" s="76">
        <v>3.02013422818791</v>
      </c>
      <c r="D161" s="57">
        <v>1.1163719080681143</v>
      </c>
      <c r="E161" s="71">
        <v>2017</v>
      </c>
      <c r="F161" s="20"/>
    </row>
    <row r="162" spans="2:6" ht="12.75" customHeight="1">
      <c r="B162" s="4" t="s">
        <v>39</v>
      </c>
      <c r="C162" s="76">
        <v>4.14232607541157</v>
      </c>
      <c r="D162" s="57">
        <v>1.3494569713184164</v>
      </c>
      <c r="E162" s="71">
        <v>1987</v>
      </c>
      <c r="F162" s="20"/>
    </row>
    <row r="163" spans="2:6" ht="12.75" customHeight="1">
      <c r="B163" s="4" t="s">
        <v>40</v>
      </c>
      <c r="C163" s="76">
        <v>6.18066561014263</v>
      </c>
      <c r="D163" s="57">
        <v>2.2336462589364334</v>
      </c>
      <c r="E163" s="71">
        <v>792</v>
      </c>
      <c r="F163" s="20"/>
    </row>
    <row r="164" spans="2:6" ht="12.75" customHeight="1">
      <c r="B164" s="4" t="s">
        <v>41</v>
      </c>
      <c r="C164" s="76">
        <v>3.74787052810902</v>
      </c>
      <c r="D164" s="57">
        <v>1.6761732148830695</v>
      </c>
      <c r="E164" s="71">
        <v>725</v>
      </c>
      <c r="F164" s="20"/>
    </row>
    <row r="165" spans="2:6" ht="12.75" customHeight="1">
      <c r="B165" s="4" t="s">
        <v>31</v>
      </c>
      <c r="C165" s="76">
        <v>3.4742902521342</v>
      </c>
      <c r="D165" s="57">
        <v>0.9326507122708609</v>
      </c>
      <c r="E165" s="71">
        <v>4987</v>
      </c>
      <c r="F165" s="20"/>
    </row>
    <row r="166" spans="2:6" ht="12.75" customHeight="1">
      <c r="B166" s="4" t="s">
        <v>32</v>
      </c>
      <c r="C166" s="76">
        <v>4.24128180961357</v>
      </c>
      <c r="D166" s="57">
        <v>2.17550655988676</v>
      </c>
      <c r="E166" s="71">
        <v>1110</v>
      </c>
      <c r="F166" s="20"/>
    </row>
    <row r="167" spans="2:6" ht="12.75" customHeight="1">
      <c r="B167" s="4"/>
      <c r="C167" s="76"/>
      <c r="D167" s="57"/>
      <c r="E167" s="71"/>
      <c r="F167" s="20"/>
    </row>
    <row r="168" spans="1:6" ht="12.75" customHeight="1">
      <c r="A168" s="4" t="s">
        <v>106</v>
      </c>
      <c r="B168" s="12" t="s">
        <v>42</v>
      </c>
      <c r="C168" s="76">
        <v>2.28571428571428</v>
      </c>
      <c r="D168" s="57">
        <v>1.0310075533554202</v>
      </c>
      <c r="E168" s="71">
        <v>2640</v>
      </c>
      <c r="F168" s="20"/>
    </row>
    <row r="169" spans="1:6" ht="12.75" customHeight="1">
      <c r="A169" s="4"/>
      <c r="B169" s="12" t="s">
        <v>58</v>
      </c>
      <c r="C169" s="76">
        <v>3.26713645099295</v>
      </c>
      <c r="D169" s="57">
        <v>0.8614180629543575</v>
      </c>
      <c r="E169" s="71">
        <v>3457</v>
      </c>
      <c r="F169" s="20"/>
    </row>
    <row r="170" spans="1:6" ht="12.75" customHeight="1">
      <c r="A170" s="4"/>
      <c r="B170" s="56" t="s">
        <v>37</v>
      </c>
      <c r="C170" s="76">
        <v>2.42024202420242</v>
      </c>
      <c r="D170" s="57">
        <v>2.0739132708781844</v>
      </c>
      <c r="E170" s="71">
        <v>574</v>
      </c>
      <c r="F170" s="20"/>
    </row>
    <row r="171" spans="1:6" ht="12.75" customHeight="1">
      <c r="A171" s="4"/>
      <c r="B171" s="4" t="s">
        <v>38</v>
      </c>
      <c r="C171" s="76">
        <v>2.54196642685851</v>
      </c>
      <c r="D171" s="57">
        <v>1.0267121816122073</v>
      </c>
      <c r="E171" s="71">
        <v>2017</v>
      </c>
      <c r="F171" s="20"/>
    </row>
    <row r="172" spans="1:6" ht="12.75" customHeight="1">
      <c r="A172" s="4"/>
      <c r="B172" s="4" t="s">
        <v>39</v>
      </c>
      <c r="C172" s="76">
        <v>3.71944739638682</v>
      </c>
      <c r="D172" s="57">
        <v>1.2815393751391202</v>
      </c>
      <c r="E172" s="71">
        <v>1987</v>
      </c>
      <c r="F172" s="20"/>
    </row>
    <row r="173" spans="1:6" ht="12.75" customHeight="1">
      <c r="A173" s="4"/>
      <c r="B173" s="4" t="s">
        <v>40</v>
      </c>
      <c r="C173" s="76">
        <v>3.49206349206349</v>
      </c>
      <c r="D173" s="57">
        <v>1.7028373925267186</v>
      </c>
      <c r="E173" s="71">
        <v>792</v>
      </c>
      <c r="F173" s="20"/>
    </row>
    <row r="174" spans="1:6" ht="12.75" customHeight="1">
      <c r="A174" s="4"/>
      <c r="B174" s="4" t="s">
        <v>41</v>
      </c>
      <c r="C174" s="76">
        <v>0.511945392491467</v>
      </c>
      <c r="D174" s="57">
        <v>0.6298232984407917</v>
      </c>
      <c r="E174" s="71">
        <v>725</v>
      </c>
      <c r="F174" s="20"/>
    </row>
    <row r="175" spans="1:6" ht="12.75" customHeight="1">
      <c r="A175" s="4"/>
      <c r="B175" s="4" t="s">
        <v>31</v>
      </c>
      <c r="C175" s="76">
        <v>2.74027005559968</v>
      </c>
      <c r="D175" s="57">
        <v>0.8314338227836674</v>
      </c>
      <c r="E175" s="71">
        <v>4987</v>
      </c>
      <c r="F175" s="20"/>
    </row>
    <row r="176" spans="2:5" ht="12.75" customHeight="1">
      <c r="B176" s="12" t="s">
        <v>32</v>
      </c>
      <c r="C176" s="76">
        <v>3.0188679245283</v>
      </c>
      <c r="D176" s="76">
        <v>1.84709125193076</v>
      </c>
      <c r="E176" s="72">
        <v>1110</v>
      </c>
    </row>
    <row r="177" spans="1:5" ht="12.75">
      <c r="A177" s="15"/>
      <c r="B177" s="15"/>
      <c r="C177" s="16"/>
      <c r="D177" s="16"/>
      <c r="E177" s="183"/>
    </row>
    <row r="178" spans="1:6" ht="12.75">
      <c r="A178" s="4"/>
      <c r="B178" s="4"/>
      <c r="D178" s="8"/>
      <c r="E178" s="24"/>
      <c r="F178" s="20"/>
    </row>
    <row r="179" spans="1:6" ht="12.75">
      <c r="A179" s="20"/>
      <c r="D179" s="9"/>
      <c r="E179" s="24"/>
      <c r="F179" s="20"/>
    </row>
    <row r="180" spans="1:6" ht="12.75">
      <c r="A180" s="4"/>
      <c r="D180" s="9"/>
      <c r="E180" s="24"/>
      <c r="F180" s="20"/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6"/>
  <sheetViews>
    <sheetView zoomScale="80" zoomScaleNormal="80" zoomScalePageLayoutView="0" workbookViewId="0" topLeftCell="C1">
      <selection activeCell="E13" sqref="E13"/>
    </sheetView>
  </sheetViews>
  <sheetFormatPr defaultColWidth="9.00390625" defaultRowHeight="15.75"/>
  <cols>
    <col min="1" max="1" width="22.625" style="4" bestFit="1" customWidth="1"/>
    <col min="2" max="2" width="22.625" style="4" customWidth="1"/>
    <col min="3" max="4" width="8.625" style="107" customWidth="1"/>
    <col min="5" max="5" width="10.625" style="4" customWidth="1"/>
    <col min="6" max="6" width="1.625" style="4" customWidth="1"/>
    <col min="7" max="8" width="8.625" style="107" customWidth="1"/>
    <col min="9" max="9" width="10.625" style="4" customWidth="1"/>
    <col min="10" max="10" width="1.625" style="4" customWidth="1"/>
    <col min="11" max="12" width="8.625" style="107" customWidth="1"/>
    <col min="13" max="13" width="10.625" style="4" customWidth="1"/>
    <col min="14" max="14" width="1.625" style="4" customWidth="1"/>
    <col min="15" max="16" width="8.625" style="107" customWidth="1"/>
    <col min="17" max="17" width="10.625" style="4" customWidth="1"/>
    <col min="18" max="18" width="1.625" style="4" customWidth="1"/>
    <col min="19" max="19" width="8.625" style="8" customWidth="1"/>
    <col min="20" max="20" width="8.625" style="9" customWidth="1"/>
    <col min="21" max="21" width="10.625" style="24" customWidth="1"/>
    <col min="22" max="16384" width="9.00390625" style="1" customWidth="1"/>
  </cols>
  <sheetData>
    <row r="2" spans="1:18" ht="12.75">
      <c r="A2" s="6" t="s">
        <v>155</v>
      </c>
      <c r="B2" s="3"/>
      <c r="C2" s="159"/>
      <c r="D2" s="159"/>
      <c r="E2" s="3"/>
      <c r="F2" s="3"/>
      <c r="G2" s="159"/>
      <c r="H2" s="159"/>
      <c r="I2" s="3"/>
      <c r="J2" s="3"/>
      <c r="K2" s="159"/>
      <c r="L2" s="159"/>
      <c r="M2" s="3"/>
      <c r="N2" s="3"/>
      <c r="O2" s="159"/>
      <c r="P2" s="159"/>
      <c r="Q2" s="3"/>
      <c r="R2" s="3"/>
    </row>
    <row r="4" spans="1:21" ht="12.75">
      <c r="A4" s="32"/>
      <c r="B4" s="32"/>
      <c r="C4" s="219" t="s">
        <v>60</v>
      </c>
      <c r="D4" s="219"/>
      <c r="E4" s="219"/>
      <c r="F4" s="49"/>
      <c r="G4" s="218" t="s">
        <v>61</v>
      </c>
      <c r="H4" s="218"/>
      <c r="I4" s="218"/>
      <c r="J4" s="55"/>
      <c r="K4" s="219" t="s">
        <v>62</v>
      </c>
      <c r="L4" s="219"/>
      <c r="M4" s="219"/>
      <c r="N4" s="55"/>
      <c r="O4" s="218" t="s">
        <v>63</v>
      </c>
      <c r="P4" s="218"/>
      <c r="Q4" s="218"/>
      <c r="R4" s="55"/>
      <c r="S4" s="219" t="s">
        <v>64</v>
      </c>
      <c r="T4" s="219"/>
      <c r="U4" s="219"/>
    </row>
    <row r="5" spans="1:21" ht="25.5">
      <c r="A5" s="32"/>
      <c r="B5" s="32"/>
      <c r="C5" s="33" t="s">
        <v>4</v>
      </c>
      <c r="D5" s="34" t="s">
        <v>59</v>
      </c>
      <c r="E5" s="177" t="s">
        <v>5</v>
      </c>
      <c r="F5" s="35"/>
      <c r="G5" s="138" t="s">
        <v>4</v>
      </c>
      <c r="H5" s="139" t="s">
        <v>59</v>
      </c>
      <c r="I5" s="140" t="s">
        <v>5</v>
      </c>
      <c r="J5" s="35"/>
      <c r="K5" s="33" t="s">
        <v>4</v>
      </c>
      <c r="L5" s="34" t="s">
        <v>59</v>
      </c>
      <c r="M5" s="177" t="s">
        <v>5</v>
      </c>
      <c r="N5" s="35"/>
      <c r="O5" s="138" t="s">
        <v>4</v>
      </c>
      <c r="P5" s="139" t="s">
        <v>59</v>
      </c>
      <c r="Q5" s="140" t="s">
        <v>5</v>
      </c>
      <c r="R5" s="35"/>
      <c r="S5" s="64" t="s">
        <v>149</v>
      </c>
      <c r="T5" s="34" t="s">
        <v>59</v>
      </c>
      <c r="U5" s="177" t="s">
        <v>5</v>
      </c>
    </row>
    <row r="6" spans="7:17" ht="12.75">
      <c r="G6" s="185"/>
      <c r="H6" s="185"/>
      <c r="I6" s="205"/>
      <c r="O6" s="185"/>
      <c r="P6" s="185"/>
      <c r="Q6" s="205"/>
    </row>
    <row r="7" spans="1:20" ht="25.5">
      <c r="A7" s="5" t="s">
        <v>65</v>
      </c>
      <c r="B7" s="13"/>
      <c r="C7" s="36"/>
      <c r="D7" s="8"/>
      <c r="E7" s="14"/>
      <c r="G7" s="185"/>
      <c r="H7" s="206"/>
      <c r="I7" s="192"/>
      <c r="J7" s="37"/>
      <c r="K7" s="37"/>
      <c r="L7" s="8"/>
      <c r="M7" s="14"/>
      <c r="O7" s="208"/>
      <c r="P7" s="206"/>
      <c r="Q7" s="192"/>
      <c r="T7" s="8"/>
    </row>
    <row r="8" spans="1:21" ht="12.75">
      <c r="A8" s="4" t="s">
        <v>119</v>
      </c>
      <c r="C8" s="36" t="s">
        <v>144</v>
      </c>
      <c r="D8" s="8"/>
      <c r="E8" s="14"/>
      <c r="G8" s="207" t="s">
        <v>144</v>
      </c>
      <c r="H8" s="206"/>
      <c r="I8" s="192"/>
      <c r="J8" s="37"/>
      <c r="K8" s="36" t="s">
        <v>144</v>
      </c>
      <c r="L8" s="37"/>
      <c r="M8" s="14"/>
      <c r="O8" s="212">
        <v>97.97844368731688</v>
      </c>
      <c r="P8" s="213">
        <v>0.6514232822458652</v>
      </c>
      <c r="Q8" s="192">
        <v>2622</v>
      </c>
      <c r="S8" s="51">
        <v>98.10126221491213</v>
      </c>
      <c r="T8" s="8">
        <v>0.6577685614610829</v>
      </c>
      <c r="U8" s="24">
        <v>3159</v>
      </c>
    </row>
    <row r="9" spans="3:20" ht="12.75">
      <c r="C9" s="36"/>
      <c r="D9" s="8"/>
      <c r="E9" s="14"/>
      <c r="G9" s="207"/>
      <c r="H9" s="208"/>
      <c r="I9" s="192"/>
      <c r="J9" s="37"/>
      <c r="K9" s="36"/>
      <c r="L9" s="37"/>
      <c r="M9" s="14"/>
      <c r="O9" s="208"/>
      <c r="P9" s="206"/>
      <c r="Q9" s="192"/>
      <c r="T9" s="8"/>
    </row>
    <row r="10" spans="1:21" ht="12.75">
      <c r="A10" s="38" t="s">
        <v>120</v>
      </c>
      <c r="B10" s="38"/>
      <c r="C10" s="36" t="s">
        <v>144</v>
      </c>
      <c r="D10" s="8"/>
      <c r="E10" s="14"/>
      <c r="G10" s="207" t="s">
        <v>144</v>
      </c>
      <c r="H10" s="208"/>
      <c r="I10" s="192"/>
      <c r="J10" s="37"/>
      <c r="K10" s="36" t="s">
        <v>144</v>
      </c>
      <c r="L10" s="37"/>
      <c r="M10" s="14"/>
      <c r="O10" s="212">
        <v>97.19804667419363</v>
      </c>
      <c r="P10" s="209">
        <v>0.9872665631459583</v>
      </c>
      <c r="Q10" s="143">
        <v>1476</v>
      </c>
      <c r="R10" s="40"/>
      <c r="S10" s="51">
        <v>97.16025402733138</v>
      </c>
      <c r="T10" s="11">
        <v>0.9753351671911261</v>
      </c>
      <c r="U10" s="181">
        <v>1809</v>
      </c>
    </row>
    <row r="11" spans="1:21" ht="12.75">
      <c r="A11" s="38" t="s">
        <v>121</v>
      </c>
      <c r="B11" s="38"/>
      <c r="C11" s="36" t="s">
        <v>144</v>
      </c>
      <c r="D11" s="8"/>
      <c r="E11" s="14"/>
      <c r="G11" s="207" t="s">
        <v>144</v>
      </c>
      <c r="H11" s="208"/>
      <c r="I11" s="192"/>
      <c r="J11" s="37"/>
      <c r="K11" s="36" t="s">
        <v>144</v>
      </c>
      <c r="L11" s="37"/>
      <c r="M11" s="14"/>
      <c r="O11" s="212">
        <v>98.8475859113698</v>
      </c>
      <c r="P11" s="209">
        <v>0.7698766214411563</v>
      </c>
      <c r="Q11" s="143">
        <v>1146</v>
      </c>
      <c r="R11" s="40"/>
      <c r="S11" s="51">
        <v>99.14928572610566</v>
      </c>
      <c r="T11" s="11">
        <v>0.7299342236584607</v>
      </c>
      <c r="U11" s="181">
        <v>1350</v>
      </c>
    </row>
    <row r="12" spans="3:21" ht="12.75">
      <c r="C12" s="36"/>
      <c r="D12" s="8"/>
      <c r="E12" s="14"/>
      <c r="G12" s="207"/>
      <c r="H12" s="208"/>
      <c r="I12" s="192"/>
      <c r="J12" s="37"/>
      <c r="K12" s="36"/>
      <c r="L12" s="37"/>
      <c r="M12" s="14"/>
      <c r="O12" s="208"/>
      <c r="P12" s="209"/>
      <c r="Q12" s="143"/>
      <c r="R12" s="40"/>
      <c r="S12" s="11"/>
      <c r="T12" s="11"/>
      <c r="U12" s="181"/>
    </row>
    <row r="13" spans="1:21" ht="12.75">
      <c r="A13" s="4" t="s">
        <v>122</v>
      </c>
      <c r="C13" s="36" t="s">
        <v>144</v>
      </c>
      <c r="D13" s="8"/>
      <c r="E13" s="14"/>
      <c r="G13" s="207" t="s">
        <v>144</v>
      </c>
      <c r="H13" s="208"/>
      <c r="I13" s="192"/>
      <c r="J13" s="37"/>
      <c r="K13" s="36" t="s">
        <v>144</v>
      </c>
      <c r="L13" s="37"/>
      <c r="M13" s="14"/>
      <c r="O13" s="208"/>
      <c r="P13" s="209"/>
      <c r="Q13" s="143"/>
      <c r="R13" s="40"/>
      <c r="S13" s="11"/>
      <c r="T13" s="50"/>
      <c r="U13" s="181"/>
    </row>
    <row r="14" spans="1:21" ht="12.75">
      <c r="A14" s="38" t="s">
        <v>138</v>
      </c>
      <c r="B14" s="38"/>
      <c r="C14" s="36" t="s">
        <v>144</v>
      </c>
      <c r="D14" s="8"/>
      <c r="E14" s="14"/>
      <c r="G14" s="207" t="s">
        <v>144</v>
      </c>
      <c r="H14" s="208"/>
      <c r="I14" s="192"/>
      <c r="J14" s="37"/>
      <c r="K14" s="36" t="s">
        <v>144</v>
      </c>
      <c r="L14" s="37"/>
      <c r="M14" s="14"/>
      <c r="O14" s="208">
        <v>96.0899728984987</v>
      </c>
      <c r="P14" s="209">
        <v>1.493864639196147</v>
      </c>
      <c r="Q14" s="143">
        <v>781</v>
      </c>
      <c r="R14" s="40"/>
      <c r="S14" s="11">
        <v>96.6421040514534</v>
      </c>
      <c r="T14" s="11">
        <v>1.536807771030233</v>
      </c>
      <c r="U14" s="181">
        <v>940</v>
      </c>
    </row>
    <row r="15" spans="1:21" ht="12.75">
      <c r="A15" s="38" t="s">
        <v>139</v>
      </c>
      <c r="B15" s="38"/>
      <c r="C15" s="36" t="s">
        <v>144</v>
      </c>
      <c r="D15" s="8"/>
      <c r="E15" s="14"/>
      <c r="G15" s="207" t="s">
        <v>144</v>
      </c>
      <c r="H15" s="208"/>
      <c r="I15" s="192"/>
      <c r="J15" s="37"/>
      <c r="K15" s="36" t="s">
        <v>144</v>
      </c>
      <c r="L15" s="37"/>
      <c r="M15" s="14"/>
      <c r="O15" s="208">
        <v>98.6387966591797</v>
      </c>
      <c r="P15" s="209">
        <v>1.1066072232880018</v>
      </c>
      <c r="Q15" s="143">
        <v>586</v>
      </c>
      <c r="R15" s="40"/>
      <c r="S15" s="11">
        <v>99.2221656668615</v>
      </c>
      <c r="T15" s="11">
        <v>0.9596645302378022</v>
      </c>
      <c r="U15" s="181">
        <v>688</v>
      </c>
    </row>
    <row r="16" spans="1:21" ht="12.75">
      <c r="A16" s="38"/>
      <c r="B16" s="38"/>
      <c r="C16" s="36"/>
      <c r="D16" s="8"/>
      <c r="E16" s="14"/>
      <c r="G16" s="207"/>
      <c r="H16" s="208"/>
      <c r="I16" s="192"/>
      <c r="J16" s="37"/>
      <c r="K16" s="36"/>
      <c r="L16" s="37"/>
      <c r="M16" s="14"/>
      <c r="O16" s="208"/>
      <c r="P16" s="209"/>
      <c r="Q16" s="143"/>
      <c r="R16" s="40"/>
      <c r="S16" s="11"/>
      <c r="T16" s="11"/>
      <c r="U16" s="181"/>
    </row>
    <row r="17" spans="1:21" ht="12.75">
      <c r="A17" s="4" t="s">
        <v>123</v>
      </c>
      <c r="C17" s="36" t="s">
        <v>144</v>
      </c>
      <c r="D17" s="8"/>
      <c r="E17" s="14"/>
      <c r="G17" s="207" t="s">
        <v>144</v>
      </c>
      <c r="H17" s="208"/>
      <c r="I17" s="192"/>
      <c r="J17" s="37"/>
      <c r="K17" s="36" t="s">
        <v>144</v>
      </c>
      <c r="L17" s="37"/>
      <c r="M17" s="14"/>
      <c r="O17" s="208"/>
      <c r="P17" s="209"/>
      <c r="Q17" s="143"/>
      <c r="R17" s="40"/>
      <c r="S17" s="11"/>
      <c r="T17" s="11"/>
      <c r="U17" s="181"/>
    </row>
    <row r="18" spans="1:21" ht="12.75">
      <c r="A18" s="38" t="s">
        <v>140</v>
      </c>
      <c r="B18" s="38"/>
      <c r="C18" s="36" t="s">
        <v>144</v>
      </c>
      <c r="D18" s="8"/>
      <c r="E18" s="14"/>
      <c r="G18" s="207" t="s">
        <v>144</v>
      </c>
      <c r="H18" s="208"/>
      <c r="I18" s="192"/>
      <c r="J18" s="37"/>
      <c r="K18" s="36" t="s">
        <v>144</v>
      </c>
      <c r="L18" s="37"/>
      <c r="M18" s="14"/>
      <c r="O18" s="208">
        <v>98.3577894091047</v>
      </c>
      <c r="P18" s="209">
        <v>1.1402417411763395</v>
      </c>
      <c r="Q18" s="143">
        <v>695</v>
      </c>
      <c r="R18" s="40"/>
      <c r="S18" s="11">
        <v>97.7025509940894</v>
      </c>
      <c r="T18" s="11">
        <v>1.407973707493369</v>
      </c>
      <c r="U18" s="181">
        <v>869</v>
      </c>
    </row>
    <row r="19" spans="1:21" ht="12.75">
      <c r="A19" s="38" t="s">
        <v>141</v>
      </c>
      <c r="B19" s="38"/>
      <c r="C19" s="36" t="s">
        <v>144</v>
      </c>
      <c r="D19" s="8"/>
      <c r="E19" s="14"/>
      <c r="G19" s="207" t="s">
        <v>144</v>
      </c>
      <c r="H19" s="208"/>
      <c r="I19" s="192"/>
      <c r="J19" s="37"/>
      <c r="K19" s="36" t="s">
        <v>144</v>
      </c>
      <c r="L19" s="37"/>
      <c r="M19" s="14"/>
      <c r="O19" s="208">
        <v>99.0672155272636</v>
      </c>
      <c r="P19" s="209">
        <v>0.9932513387767585</v>
      </c>
      <c r="Q19" s="143">
        <v>560</v>
      </c>
      <c r="R19" s="40"/>
      <c r="S19" s="11">
        <v>99.0725873229599</v>
      </c>
      <c r="T19" s="11">
        <v>0.9236390563001748</v>
      </c>
      <c r="U19" s="181">
        <v>662</v>
      </c>
    </row>
    <row r="20" spans="3:21" ht="12.75">
      <c r="C20" s="36"/>
      <c r="D20" s="8"/>
      <c r="E20" s="14"/>
      <c r="G20" s="207"/>
      <c r="H20" s="208"/>
      <c r="I20" s="192"/>
      <c r="J20" s="37"/>
      <c r="K20" s="36"/>
      <c r="L20" s="37"/>
      <c r="M20" s="14"/>
      <c r="O20" s="208"/>
      <c r="P20" s="209"/>
      <c r="Q20" s="143"/>
      <c r="R20" s="40"/>
      <c r="S20" s="11"/>
      <c r="T20" s="11"/>
      <c r="U20" s="181"/>
    </row>
    <row r="21" spans="1:21" ht="25.5">
      <c r="A21" s="5" t="s">
        <v>124</v>
      </c>
      <c r="B21" s="13"/>
      <c r="C21" s="36"/>
      <c r="D21" s="8"/>
      <c r="E21" s="14"/>
      <c r="G21" s="207"/>
      <c r="H21" s="208"/>
      <c r="I21" s="192"/>
      <c r="J21" s="37"/>
      <c r="K21" s="36"/>
      <c r="L21" s="37"/>
      <c r="M21" s="14"/>
      <c r="O21" s="208"/>
      <c r="P21" s="209"/>
      <c r="Q21" s="143"/>
      <c r="R21" s="40"/>
      <c r="S21" s="11"/>
      <c r="T21" s="11"/>
      <c r="U21" s="181"/>
    </row>
    <row r="22" spans="1:21" ht="12.75">
      <c r="A22" s="4" t="s">
        <v>119</v>
      </c>
      <c r="C22" s="36" t="s">
        <v>144</v>
      </c>
      <c r="D22" s="8"/>
      <c r="E22" s="14"/>
      <c r="G22" s="207" t="s">
        <v>144</v>
      </c>
      <c r="H22" s="206"/>
      <c r="I22" s="192"/>
      <c r="K22" s="36" t="s">
        <v>144</v>
      </c>
      <c r="L22" s="37"/>
      <c r="M22" s="14"/>
      <c r="O22" s="212">
        <v>85.93534065236298</v>
      </c>
      <c r="P22" s="209">
        <v>1.609183595621687</v>
      </c>
      <c r="Q22" s="143">
        <v>2622</v>
      </c>
      <c r="R22" s="40"/>
      <c r="S22" s="51">
        <v>86.4803386611772</v>
      </c>
      <c r="T22" s="11">
        <v>1.6479533567155684</v>
      </c>
      <c r="U22" s="181">
        <v>3159</v>
      </c>
    </row>
    <row r="23" spans="3:21" ht="12.75">
      <c r="C23" s="36"/>
      <c r="D23" s="8"/>
      <c r="E23" s="14"/>
      <c r="G23" s="207"/>
      <c r="H23" s="206"/>
      <c r="I23" s="192"/>
      <c r="K23" s="36"/>
      <c r="L23" s="8"/>
      <c r="M23" s="14"/>
      <c r="O23" s="208"/>
      <c r="P23" s="209"/>
      <c r="Q23" s="143"/>
      <c r="R23" s="40"/>
      <c r="S23" s="11"/>
      <c r="T23" s="11"/>
      <c r="U23" s="181"/>
    </row>
    <row r="24" spans="1:21" ht="12.75">
      <c r="A24" s="38" t="s">
        <v>120</v>
      </c>
      <c r="B24" s="38"/>
      <c r="C24" s="36" t="s">
        <v>144</v>
      </c>
      <c r="D24" s="8"/>
      <c r="E24" s="14"/>
      <c r="G24" s="207" t="s">
        <v>144</v>
      </c>
      <c r="H24" s="206"/>
      <c r="I24" s="192"/>
      <c r="K24" s="36" t="s">
        <v>144</v>
      </c>
      <c r="L24" s="8"/>
      <c r="M24" s="14"/>
      <c r="O24" s="208">
        <v>81.10946653471723</v>
      </c>
      <c r="P24" s="209">
        <v>2.341709917867462</v>
      </c>
      <c r="Q24" s="143">
        <v>1476</v>
      </c>
      <c r="R24" s="40"/>
      <c r="S24" s="11">
        <v>81.01608121393024</v>
      </c>
      <c r="T24" s="11">
        <v>2.3027583538729886</v>
      </c>
      <c r="U24" s="181">
        <v>1809</v>
      </c>
    </row>
    <row r="25" spans="1:21" s="10" customFormat="1" ht="12.75">
      <c r="A25" s="52" t="s">
        <v>121</v>
      </c>
      <c r="B25" s="52"/>
      <c r="C25" s="36" t="s">
        <v>144</v>
      </c>
      <c r="D25" s="11"/>
      <c r="E25" s="22"/>
      <c r="F25" s="12"/>
      <c r="G25" s="207" t="s">
        <v>144</v>
      </c>
      <c r="H25" s="209"/>
      <c r="I25" s="143"/>
      <c r="J25" s="12"/>
      <c r="K25" s="36" t="s">
        <v>144</v>
      </c>
      <c r="L25" s="11"/>
      <c r="M25" s="22"/>
      <c r="N25" s="12"/>
      <c r="O25" s="212">
        <v>91.31000366756797</v>
      </c>
      <c r="P25" s="209">
        <v>2.0319021754283213</v>
      </c>
      <c r="Q25" s="143">
        <v>1146</v>
      </c>
      <c r="R25" s="40"/>
      <c r="S25" s="11">
        <v>92.6</v>
      </c>
      <c r="T25" s="11">
        <v>2.0805033758240654</v>
      </c>
      <c r="U25" s="181">
        <v>1350</v>
      </c>
    </row>
    <row r="26" spans="1:21" ht="12.75">
      <c r="A26" s="52"/>
      <c r="B26" s="52"/>
      <c r="C26" s="36"/>
      <c r="D26" s="11"/>
      <c r="E26" s="22"/>
      <c r="F26" s="12"/>
      <c r="G26" s="207"/>
      <c r="H26" s="209"/>
      <c r="I26" s="143"/>
      <c r="J26" s="12"/>
      <c r="K26" s="36"/>
      <c r="L26" s="11"/>
      <c r="M26" s="22"/>
      <c r="N26" s="12"/>
      <c r="O26" s="212"/>
      <c r="P26" s="209"/>
      <c r="Q26" s="143"/>
      <c r="R26" s="40"/>
      <c r="S26" s="11"/>
      <c r="T26" s="11"/>
      <c r="U26" s="181"/>
    </row>
    <row r="27" spans="1:21" ht="12.75">
      <c r="A27" s="53" t="s">
        <v>134</v>
      </c>
      <c r="B27" s="54"/>
      <c r="C27" s="36"/>
      <c r="D27" s="11"/>
      <c r="E27" s="22"/>
      <c r="F27" s="12"/>
      <c r="G27" s="207"/>
      <c r="H27" s="209"/>
      <c r="I27" s="143"/>
      <c r="J27" s="12"/>
      <c r="K27" s="36"/>
      <c r="L27" s="11"/>
      <c r="M27" s="22"/>
      <c r="N27" s="12"/>
      <c r="O27" s="212"/>
      <c r="P27" s="209"/>
      <c r="Q27" s="143"/>
      <c r="R27" s="40"/>
      <c r="S27" s="11"/>
      <c r="T27" s="11"/>
      <c r="U27" s="181"/>
    </row>
    <row r="28" spans="1:21" ht="25.5">
      <c r="A28" s="53" t="s">
        <v>125</v>
      </c>
      <c r="B28" s="53"/>
      <c r="C28" s="36" t="s">
        <v>144</v>
      </c>
      <c r="D28" s="11"/>
      <c r="E28" s="22"/>
      <c r="F28" s="12"/>
      <c r="G28" s="207" t="s">
        <v>144</v>
      </c>
      <c r="H28" s="209"/>
      <c r="I28" s="143"/>
      <c r="J28" s="12"/>
      <c r="K28" s="36" t="s">
        <v>144</v>
      </c>
      <c r="L28" s="11"/>
      <c r="M28" s="22"/>
      <c r="N28" s="12"/>
      <c r="O28" s="212"/>
      <c r="P28" s="209"/>
      <c r="Q28" s="143"/>
      <c r="R28" s="40"/>
      <c r="S28" s="11"/>
      <c r="T28" s="11"/>
      <c r="U28" s="181"/>
    </row>
    <row r="29" spans="1:21" ht="12.75">
      <c r="A29" s="52" t="s">
        <v>133</v>
      </c>
      <c r="B29" s="52"/>
      <c r="C29" s="36" t="s">
        <v>144</v>
      </c>
      <c r="D29" s="11"/>
      <c r="E29" s="22"/>
      <c r="F29" s="12"/>
      <c r="G29" s="207" t="s">
        <v>144</v>
      </c>
      <c r="H29" s="209"/>
      <c r="I29" s="143"/>
      <c r="J29" s="12"/>
      <c r="K29" s="36" t="s">
        <v>144</v>
      </c>
      <c r="L29" s="11"/>
      <c r="M29" s="22"/>
      <c r="N29" s="12"/>
      <c r="O29" s="212">
        <v>43.139753436992656</v>
      </c>
      <c r="P29" s="209">
        <v>2.962909661629851</v>
      </c>
      <c r="Q29" s="143">
        <v>1476</v>
      </c>
      <c r="R29" s="40"/>
      <c r="S29" s="51">
        <v>45.13703676279133</v>
      </c>
      <c r="T29" s="11">
        <v>2.9219714571948856</v>
      </c>
      <c r="U29" s="181">
        <v>1809</v>
      </c>
    </row>
    <row r="30" spans="1:21" ht="12.75">
      <c r="A30" s="52" t="s">
        <v>132</v>
      </c>
      <c r="B30" s="52"/>
      <c r="C30" s="36" t="s">
        <v>144</v>
      </c>
      <c r="D30" s="11"/>
      <c r="E30" s="22"/>
      <c r="F30" s="12"/>
      <c r="G30" s="207" t="s">
        <v>144</v>
      </c>
      <c r="H30" s="209"/>
      <c r="I30" s="143"/>
      <c r="J30" s="12"/>
      <c r="K30" s="36" t="s">
        <v>144</v>
      </c>
      <c r="L30" s="11"/>
      <c r="M30" s="22"/>
      <c r="N30" s="12"/>
      <c r="O30" s="212">
        <v>55.32044855644769</v>
      </c>
      <c r="P30" s="209">
        <v>2.9742156889590916</v>
      </c>
      <c r="Q30" s="143">
        <v>1476</v>
      </c>
      <c r="R30" s="40"/>
      <c r="S30" s="51">
        <v>55.42456777119352</v>
      </c>
      <c r="T30" s="11">
        <v>2.918560871518771</v>
      </c>
      <c r="U30" s="181">
        <v>1809</v>
      </c>
    </row>
    <row r="31" spans="1:21" ht="12.75">
      <c r="A31" s="52" t="s">
        <v>131</v>
      </c>
      <c r="B31" s="52"/>
      <c r="C31" s="36" t="s">
        <v>144</v>
      </c>
      <c r="D31" s="11"/>
      <c r="E31" s="22"/>
      <c r="F31" s="12"/>
      <c r="G31" s="207" t="s">
        <v>144</v>
      </c>
      <c r="H31" s="209"/>
      <c r="I31" s="143"/>
      <c r="J31" s="12"/>
      <c r="K31" s="36" t="s">
        <v>144</v>
      </c>
      <c r="L31" s="11"/>
      <c r="M31" s="22"/>
      <c r="N31" s="12"/>
      <c r="O31" s="212">
        <v>47.09898561770033</v>
      </c>
      <c r="P31" s="209">
        <v>2.9861594125842643</v>
      </c>
      <c r="Q31" s="143">
        <v>1476</v>
      </c>
      <c r="R31" s="40"/>
      <c r="S31" s="51">
        <v>49.146329859157134</v>
      </c>
      <c r="T31" s="11">
        <v>2.9354623406800364</v>
      </c>
      <c r="U31" s="181">
        <v>1809</v>
      </c>
    </row>
    <row r="32" spans="1:21" ht="12.75">
      <c r="A32" s="52" t="s">
        <v>130</v>
      </c>
      <c r="B32" s="52"/>
      <c r="C32" s="36" t="s">
        <v>144</v>
      </c>
      <c r="D32" s="11"/>
      <c r="E32" s="22"/>
      <c r="F32" s="12"/>
      <c r="G32" s="207" t="s">
        <v>144</v>
      </c>
      <c r="H32" s="209"/>
      <c r="I32" s="143"/>
      <c r="J32" s="12"/>
      <c r="K32" s="36" t="s">
        <v>144</v>
      </c>
      <c r="L32" s="11"/>
      <c r="M32" s="22"/>
      <c r="N32" s="12"/>
      <c r="O32" s="212">
        <v>87.73050241860848</v>
      </c>
      <c r="P32" s="209">
        <v>1.962745134675302</v>
      </c>
      <c r="Q32" s="143">
        <v>1476</v>
      </c>
      <c r="R32" s="40"/>
      <c r="S32" s="51">
        <v>88.07702025767487</v>
      </c>
      <c r="T32" s="11">
        <v>1.9028016813736102</v>
      </c>
      <c r="U32" s="181">
        <v>1809</v>
      </c>
    </row>
    <row r="33" spans="1:21" ht="12.75">
      <c r="A33" s="52" t="s">
        <v>129</v>
      </c>
      <c r="B33" s="52"/>
      <c r="C33" s="36" t="s">
        <v>144</v>
      </c>
      <c r="D33" s="11"/>
      <c r="E33" s="22"/>
      <c r="F33" s="12"/>
      <c r="G33" s="207" t="s">
        <v>144</v>
      </c>
      <c r="H33" s="209"/>
      <c r="I33" s="143"/>
      <c r="J33" s="12"/>
      <c r="K33" s="36" t="s">
        <v>144</v>
      </c>
      <c r="L33" s="11"/>
      <c r="M33" s="22"/>
      <c r="N33" s="12"/>
      <c r="O33" s="212">
        <v>79.9753442762748</v>
      </c>
      <c r="P33" s="209">
        <v>2.39406424073006</v>
      </c>
      <c r="Q33" s="143">
        <v>1476</v>
      </c>
      <c r="R33" s="40"/>
      <c r="S33" s="51">
        <v>81.58469908696823</v>
      </c>
      <c r="T33" s="11">
        <v>2.27595454739825</v>
      </c>
      <c r="U33" s="181">
        <v>1809</v>
      </c>
    </row>
    <row r="34" spans="1:21" ht="38.25">
      <c r="A34" s="52" t="s">
        <v>126</v>
      </c>
      <c r="B34" s="52"/>
      <c r="C34" s="36" t="s">
        <v>144</v>
      </c>
      <c r="D34" s="11"/>
      <c r="E34" s="22"/>
      <c r="F34" s="12"/>
      <c r="G34" s="207" t="s">
        <v>144</v>
      </c>
      <c r="H34" s="209"/>
      <c r="I34" s="143"/>
      <c r="J34" s="12"/>
      <c r="K34" s="36" t="s">
        <v>144</v>
      </c>
      <c r="L34" s="11"/>
      <c r="M34" s="22"/>
      <c r="N34" s="12"/>
      <c r="O34" s="212">
        <v>41.04423326662267</v>
      </c>
      <c r="P34" s="209">
        <v>2.942824961026872</v>
      </c>
      <c r="Q34" s="143">
        <v>1476</v>
      </c>
      <c r="R34" s="40"/>
      <c r="S34" s="51">
        <v>40.54128494908856</v>
      </c>
      <c r="T34" s="11">
        <v>2.882878446363314</v>
      </c>
      <c r="U34" s="181">
        <v>1809</v>
      </c>
    </row>
    <row r="35" spans="1:21" ht="12.75">
      <c r="A35" s="52" t="s">
        <v>127</v>
      </c>
      <c r="B35" s="52"/>
      <c r="C35" s="36" t="s">
        <v>144</v>
      </c>
      <c r="D35" s="11"/>
      <c r="E35" s="22"/>
      <c r="F35" s="12"/>
      <c r="G35" s="207" t="s">
        <v>144</v>
      </c>
      <c r="H35" s="209"/>
      <c r="I35" s="143"/>
      <c r="J35" s="12"/>
      <c r="K35" s="36" t="s">
        <v>144</v>
      </c>
      <c r="L35" s="11"/>
      <c r="M35" s="22"/>
      <c r="N35" s="12"/>
      <c r="O35" s="212">
        <v>49.016668385288654</v>
      </c>
      <c r="P35" s="209">
        <v>2.9906198544098928</v>
      </c>
      <c r="Q35" s="143">
        <v>1476</v>
      </c>
      <c r="R35" s="40"/>
      <c r="S35" s="51">
        <v>48.644039874664614</v>
      </c>
      <c r="T35" s="11">
        <v>2.934810478962703</v>
      </c>
      <c r="U35" s="181">
        <v>1809</v>
      </c>
    </row>
    <row r="36" spans="1:21" ht="12.75">
      <c r="A36" s="52" t="s">
        <v>128</v>
      </c>
      <c r="B36" s="52"/>
      <c r="C36" s="36" t="s">
        <v>144</v>
      </c>
      <c r="D36" s="11"/>
      <c r="E36" s="22"/>
      <c r="F36" s="12"/>
      <c r="G36" s="207" t="s">
        <v>144</v>
      </c>
      <c r="H36" s="209"/>
      <c r="I36" s="143"/>
      <c r="J36" s="12"/>
      <c r="K36" s="36" t="s">
        <v>144</v>
      </c>
      <c r="L36" s="11"/>
      <c r="M36" s="22"/>
      <c r="N36" s="12"/>
      <c r="O36" s="212">
        <v>26.7770386443351</v>
      </c>
      <c r="P36" s="209">
        <v>2.648988840789656</v>
      </c>
      <c r="Q36" s="143">
        <v>1476</v>
      </c>
      <c r="R36" s="40"/>
      <c r="S36" s="51">
        <v>28.02101262807119</v>
      </c>
      <c r="T36" s="11">
        <v>2.6370271178578335</v>
      </c>
      <c r="U36" s="181">
        <v>1809</v>
      </c>
    </row>
    <row r="37" spans="1:21" ht="12.75">
      <c r="A37" s="52"/>
      <c r="B37" s="52"/>
      <c r="C37" s="36"/>
      <c r="D37" s="11"/>
      <c r="E37" s="22"/>
      <c r="F37" s="12"/>
      <c r="G37" s="207"/>
      <c r="H37" s="209"/>
      <c r="I37" s="143"/>
      <c r="J37" s="12"/>
      <c r="K37" s="36"/>
      <c r="L37" s="11"/>
      <c r="M37" s="22"/>
      <c r="N37" s="12"/>
      <c r="O37" s="212"/>
      <c r="P37" s="209"/>
      <c r="Q37" s="143"/>
      <c r="R37" s="40"/>
      <c r="S37" s="11"/>
      <c r="T37" s="11"/>
      <c r="U37" s="181"/>
    </row>
    <row r="38" spans="1:21" ht="12.75">
      <c r="A38" s="52"/>
      <c r="B38" s="52"/>
      <c r="C38" s="36"/>
      <c r="D38" s="11"/>
      <c r="E38" s="22"/>
      <c r="F38" s="12"/>
      <c r="G38" s="207"/>
      <c r="H38" s="209"/>
      <c r="I38" s="143"/>
      <c r="J38" s="12"/>
      <c r="K38" s="36"/>
      <c r="L38" s="11"/>
      <c r="M38" s="22"/>
      <c r="N38" s="12"/>
      <c r="O38" s="212"/>
      <c r="P38" s="209"/>
      <c r="Q38" s="143"/>
      <c r="R38" s="40"/>
      <c r="S38" s="11"/>
      <c r="T38" s="11"/>
      <c r="U38" s="181"/>
    </row>
    <row r="39" spans="1:21" ht="12.75">
      <c r="A39" s="53" t="s">
        <v>135</v>
      </c>
      <c r="B39" s="54"/>
      <c r="C39" s="36"/>
      <c r="D39" s="11"/>
      <c r="E39" s="22"/>
      <c r="F39" s="12"/>
      <c r="G39" s="207"/>
      <c r="H39" s="209"/>
      <c r="I39" s="143"/>
      <c r="J39" s="12"/>
      <c r="K39" s="36"/>
      <c r="L39" s="11"/>
      <c r="M39" s="22"/>
      <c r="N39" s="12"/>
      <c r="O39" s="212"/>
      <c r="P39" s="209"/>
      <c r="Q39" s="143"/>
      <c r="R39" s="40"/>
      <c r="S39" s="11"/>
      <c r="T39" s="11"/>
      <c r="U39" s="181"/>
    </row>
    <row r="40" spans="1:21" ht="25.5">
      <c r="A40" s="53" t="s">
        <v>125</v>
      </c>
      <c r="B40" s="53"/>
      <c r="C40" s="36" t="s">
        <v>144</v>
      </c>
      <c r="D40" s="11"/>
      <c r="E40" s="22"/>
      <c r="F40" s="12"/>
      <c r="G40" s="207" t="s">
        <v>144</v>
      </c>
      <c r="H40" s="209"/>
      <c r="I40" s="143"/>
      <c r="J40" s="12"/>
      <c r="K40" s="36" t="s">
        <v>144</v>
      </c>
      <c r="L40" s="11"/>
      <c r="M40" s="22"/>
      <c r="N40" s="12"/>
      <c r="O40" s="212"/>
      <c r="P40" s="209"/>
      <c r="Q40" s="143"/>
      <c r="R40" s="40"/>
      <c r="S40" s="50"/>
      <c r="T40" s="11"/>
      <c r="U40" s="181"/>
    </row>
    <row r="41" spans="1:21" ht="12.75">
      <c r="A41" s="52" t="s">
        <v>133</v>
      </c>
      <c r="B41" s="52"/>
      <c r="C41" s="36" t="s">
        <v>144</v>
      </c>
      <c r="D41" s="11"/>
      <c r="E41" s="22"/>
      <c r="F41" s="12"/>
      <c r="G41" s="207" t="s">
        <v>144</v>
      </c>
      <c r="H41" s="209"/>
      <c r="I41" s="143"/>
      <c r="J41" s="12"/>
      <c r="K41" s="36" t="s">
        <v>144</v>
      </c>
      <c r="L41" s="11"/>
      <c r="M41" s="22"/>
      <c r="N41" s="12"/>
      <c r="O41" s="212">
        <v>51.90122271982155</v>
      </c>
      <c r="P41" s="209">
        <v>3.604040240739991</v>
      </c>
      <c r="Q41" s="143">
        <v>1146</v>
      </c>
      <c r="R41" s="40"/>
      <c r="S41" s="51">
        <v>52.61520059572113</v>
      </c>
      <c r="T41" s="11">
        <v>3.968461853820937</v>
      </c>
      <c r="U41" s="181">
        <v>1350</v>
      </c>
    </row>
    <row r="42" spans="1:21" ht="12.75">
      <c r="A42" s="52" t="s">
        <v>132</v>
      </c>
      <c r="B42" s="52"/>
      <c r="C42" s="36" t="s">
        <v>144</v>
      </c>
      <c r="D42" s="11"/>
      <c r="E42" s="22"/>
      <c r="F42" s="12"/>
      <c r="G42" s="207" t="s">
        <v>144</v>
      </c>
      <c r="H42" s="209"/>
      <c r="I42" s="143"/>
      <c r="J42" s="12"/>
      <c r="K42" s="36" t="s">
        <v>144</v>
      </c>
      <c r="L42" s="11"/>
      <c r="M42" s="22"/>
      <c r="N42" s="12"/>
      <c r="O42" s="212">
        <v>72.42148487514345</v>
      </c>
      <c r="P42" s="209">
        <v>3.2236877636897248</v>
      </c>
      <c r="Q42" s="143">
        <v>1146</v>
      </c>
      <c r="R42" s="40"/>
      <c r="S42" s="51">
        <v>70.92762026389961</v>
      </c>
      <c r="T42" s="11">
        <v>3.6090679374491046</v>
      </c>
      <c r="U42" s="181">
        <v>1350</v>
      </c>
    </row>
    <row r="43" spans="1:21" ht="12.75">
      <c r="A43" s="52" t="s">
        <v>131</v>
      </c>
      <c r="B43" s="52"/>
      <c r="C43" s="36" t="s">
        <v>144</v>
      </c>
      <c r="D43" s="11"/>
      <c r="E43" s="22"/>
      <c r="F43" s="12"/>
      <c r="G43" s="207" t="s">
        <v>144</v>
      </c>
      <c r="H43" s="209"/>
      <c r="I43" s="143"/>
      <c r="J43" s="12"/>
      <c r="K43" s="36" t="s">
        <v>144</v>
      </c>
      <c r="L43" s="11"/>
      <c r="M43" s="22"/>
      <c r="N43" s="12"/>
      <c r="O43" s="212">
        <v>69.40813107341451</v>
      </c>
      <c r="P43" s="209">
        <v>3.323854455962696</v>
      </c>
      <c r="Q43" s="143">
        <v>1146</v>
      </c>
      <c r="R43" s="40"/>
      <c r="S43" s="51">
        <v>69.47447871718293</v>
      </c>
      <c r="T43" s="8">
        <v>3.6600857857638545</v>
      </c>
      <c r="U43" s="181">
        <v>1350</v>
      </c>
    </row>
    <row r="44" spans="1:21" ht="12.75">
      <c r="A44" s="52" t="s">
        <v>130</v>
      </c>
      <c r="B44" s="52"/>
      <c r="C44" s="36" t="s">
        <v>144</v>
      </c>
      <c r="D44" s="11"/>
      <c r="E44" s="22"/>
      <c r="F44" s="12"/>
      <c r="G44" s="207" t="s">
        <v>144</v>
      </c>
      <c r="H44" s="209"/>
      <c r="I44" s="143"/>
      <c r="J44" s="12"/>
      <c r="K44" s="36" t="s">
        <v>144</v>
      </c>
      <c r="L44" s="11"/>
      <c r="M44" s="22"/>
      <c r="N44" s="12"/>
      <c r="O44" s="212">
        <v>93.55360321046389</v>
      </c>
      <c r="P44" s="209">
        <v>1.7714242879169788</v>
      </c>
      <c r="Q44" s="143">
        <v>1146</v>
      </c>
      <c r="R44" s="40"/>
      <c r="S44" s="51">
        <v>94.04884624125717</v>
      </c>
      <c r="T44" s="11">
        <v>1.8802880817775787</v>
      </c>
      <c r="U44" s="181">
        <v>1350</v>
      </c>
    </row>
    <row r="45" spans="1:21" ht="12.75">
      <c r="A45" s="52" t="s">
        <v>129</v>
      </c>
      <c r="B45" s="52"/>
      <c r="C45" s="36" t="s">
        <v>144</v>
      </c>
      <c r="D45" s="11"/>
      <c r="E45" s="22"/>
      <c r="F45" s="12"/>
      <c r="G45" s="207" t="s">
        <v>144</v>
      </c>
      <c r="H45" s="209"/>
      <c r="I45" s="143"/>
      <c r="J45" s="12"/>
      <c r="K45" s="36" t="s">
        <v>144</v>
      </c>
      <c r="L45" s="11"/>
      <c r="M45" s="22"/>
      <c r="N45" s="12"/>
      <c r="O45" s="212">
        <v>83.28900215987636</v>
      </c>
      <c r="P45" s="209">
        <v>2.691093824841076</v>
      </c>
      <c r="Q45" s="143">
        <v>1146</v>
      </c>
      <c r="R45" s="40"/>
      <c r="S45" s="51">
        <v>82.25383414484189</v>
      </c>
      <c r="T45" s="11">
        <v>3.036528874580739</v>
      </c>
      <c r="U45" s="181">
        <v>1350</v>
      </c>
    </row>
    <row r="46" spans="1:21" ht="38.25">
      <c r="A46" s="52" t="s">
        <v>126</v>
      </c>
      <c r="B46" s="52"/>
      <c r="C46" s="36" t="s">
        <v>144</v>
      </c>
      <c r="D46" s="11"/>
      <c r="E46" s="22"/>
      <c r="F46" s="12"/>
      <c r="G46" s="207" t="s">
        <v>144</v>
      </c>
      <c r="H46" s="209"/>
      <c r="I46" s="143"/>
      <c r="J46" s="12"/>
      <c r="K46" s="36" t="s">
        <v>144</v>
      </c>
      <c r="L46" s="11"/>
      <c r="M46" s="22"/>
      <c r="N46" s="12"/>
      <c r="O46" s="212">
        <v>35.81582914520569</v>
      </c>
      <c r="P46" s="209">
        <v>3.4584801792608744</v>
      </c>
      <c r="Q46" s="143">
        <v>1146</v>
      </c>
      <c r="R46" s="40"/>
      <c r="S46" s="51">
        <v>35.31585194680678</v>
      </c>
      <c r="T46" s="11">
        <v>3.798663699258638</v>
      </c>
      <c r="U46" s="181">
        <v>1350</v>
      </c>
    </row>
    <row r="47" spans="1:21" ht="12.75">
      <c r="A47" s="52" t="s">
        <v>127</v>
      </c>
      <c r="B47" s="52"/>
      <c r="C47" s="36" t="s">
        <v>144</v>
      </c>
      <c r="D47" s="11"/>
      <c r="E47" s="22"/>
      <c r="F47" s="12"/>
      <c r="G47" s="207" t="s">
        <v>144</v>
      </c>
      <c r="H47" s="209"/>
      <c r="I47" s="143"/>
      <c r="J47" s="12"/>
      <c r="K47" s="36" t="s">
        <v>144</v>
      </c>
      <c r="L47" s="11"/>
      <c r="M47" s="22"/>
      <c r="N47" s="12"/>
      <c r="O47" s="212">
        <v>70.1562102260875</v>
      </c>
      <c r="P47" s="209">
        <v>3.3006073696995486</v>
      </c>
      <c r="Q47" s="143">
        <v>1146</v>
      </c>
      <c r="R47" s="40"/>
      <c r="S47" s="51">
        <v>69.23255963985152</v>
      </c>
      <c r="T47" s="11">
        <v>3.668157287366512</v>
      </c>
      <c r="U47" s="181">
        <v>1350</v>
      </c>
    </row>
    <row r="48" spans="1:21" ht="12.75">
      <c r="A48" s="52" t="s">
        <v>136</v>
      </c>
      <c r="B48" s="52"/>
      <c r="C48" s="36" t="s">
        <v>144</v>
      </c>
      <c r="D48" s="11"/>
      <c r="E48" s="22"/>
      <c r="F48" s="12"/>
      <c r="G48" s="207" t="s">
        <v>144</v>
      </c>
      <c r="H48" s="209"/>
      <c r="I48" s="143"/>
      <c r="J48" s="12"/>
      <c r="K48" s="36" t="s">
        <v>144</v>
      </c>
      <c r="L48" s="11"/>
      <c r="M48" s="22"/>
      <c r="N48" s="12"/>
      <c r="O48" s="212">
        <v>9.791953885370752</v>
      </c>
      <c r="P48" s="209">
        <v>2.143833911952381</v>
      </c>
      <c r="Q48" s="143">
        <v>1146</v>
      </c>
      <c r="R48" s="40"/>
      <c r="S48" s="51">
        <v>8.937898836288513</v>
      </c>
      <c r="T48" s="11">
        <v>2.267428611616834</v>
      </c>
      <c r="U48" s="181">
        <v>1350</v>
      </c>
    </row>
    <row r="49" spans="1:21" s="10" customFormat="1" ht="12.75">
      <c r="A49" s="52" t="s">
        <v>137</v>
      </c>
      <c r="B49" s="52"/>
      <c r="C49" s="36" t="s">
        <v>144</v>
      </c>
      <c r="D49" s="11"/>
      <c r="E49" s="22"/>
      <c r="F49" s="12"/>
      <c r="G49" s="207" t="s">
        <v>144</v>
      </c>
      <c r="H49" s="209"/>
      <c r="I49" s="143"/>
      <c r="J49" s="12"/>
      <c r="K49" s="36" t="s">
        <v>144</v>
      </c>
      <c r="L49" s="11"/>
      <c r="M49" s="22"/>
      <c r="N49" s="12"/>
      <c r="O49" s="212">
        <v>70.84166165859597</v>
      </c>
      <c r="P49" s="209">
        <v>3.2783821303705736</v>
      </c>
      <c r="Q49" s="143">
        <v>1146</v>
      </c>
      <c r="R49" s="40"/>
      <c r="S49" s="51">
        <v>74.47667247496784</v>
      </c>
      <c r="T49" s="11">
        <v>3.4651804117195013</v>
      </c>
      <c r="U49" s="181">
        <v>1350</v>
      </c>
    </row>
    <row r="50" spans="1:21" ht="12.75">
      <c r="A50" s="52"/>
      <c r="B50" s="52"/>
      <c r="C50" s="36"/>
      <c r="D50" s="11"/>
      <c r="E50" s="22"/>
      <c r="F50" s="12"/>
      <c r="G50" s="207"/>
      <c r="H50" s="209"/>
      <c r="I50" s="143"/>
      <c r="J50" s="12"/>
      <c r="K50" s="36"/>
      <c r="L50" s="11"/>
      <c r="M50" s="22"/>
      <c r="N50" s="12"/>
      <c r="O50" s="212"/>
      <c r="P50" s="209"/>
      <c r="Q50" s="143"/>
      <c r="R50" s="40"/>
      <c r="S50" s="51"/>
      <c r="T50" s="11"/>
      <c r="U50" s="181"/>
    </row>
    <row r="51" spans="1:21" ht="12.75">
      <c r="A51" s="52"/>
      <c r="B51" s="52"/>
      <c r="C51" s="36"/>
      <c r="D51" s="11"/>
      <c r="E51" s="22"/>
      <c r="F51" s="12"/>
      <c r="G51" s="207"/>
      <c r="H51" s="209"/>
      <c r="I51" s="143"/>
      <c r="J51" s="12"/>
      <c r="K51" s="36"/>
      <c r="L51" s="11"/>
      <c r="M51" s="22"/>
      <c r="N51" s="12"/>
      <c r="O51" s="212"/>
      <c r="P51" s="209"/>
      <c r="Q51" s="143"/>
      <c r="R51" s="40"/>
      <c r="S51" s="51"/>
      <c r="T51" s="11"/>
      <c r="U51" s="181"/>
    </row>
    <row r="52" spans="1:21" ht="12.75">
      <c r="A52" s="204" t="s">
        <v>145</v>
      </c>
      <c r="B52" s="52"/>
      <c r="C52" s="36"/>
      <c r="D52" s="11"/>
      <c r="E52" s="22"/>
      <c r="F52" s="12"/>
      <c r="G52" s="207"/>
      <c r="H52" s="209"/>
      <c r="I52" s="143"/>
      <c r="J52" s="12"/>
      <c r="K52" s="36"/>
      <c r="L52" s="11"/>
      <c r="M52" s="22"/>
      <c r="N52" s="12"/>
      <c r="O52" s="212"/>
      <c r="P52" s="209"/>
      <c r="Q52" s="143"/>
      <c r="R52" s="40"/>
      <c r="S52" s="51"/>
      <c r="T52" s="11"/>
      <c r="U52" s="181"/>
    </row>
    <row r="53" spans="1:21" ht="25.5">
      <c r="A53" s="53" t="s">
        <v>125</v>
      </c>
      <c r="B53" s="52"/>
      <c r="C53" s="36"/>
      <c r="D53" s="11"/>
      <c r="E53" s="22"/>
      <c r="F53" s="12"/>
      <c r="G53" s="207"/>
      <c r="H53" s="209"/>
      <c r="I53" s="143"/>
      <c r="J53" s="12"/>
      <c r="K53" s="36"/>
      <c r="L53" s="11"/>
      <c r="M53" s="22"/>
      <c r="N53" s="12"/>
      <c r="O53" s="212"/>
      <c r="P53" s="209"/>
      <c r="Q53" s="143"/>
      <c r="R53" s="40"/>
      <c r="S53" s="51"/>
      <c r="T53" s="11"/>
      <c r="U53" s="181"/>
    </row>
    <row r="54" spans="1:21" ht="12.75">
      <c r="A54" s="52" t="s">
        <v>133</v>
      </c>
      <c r="B54" s="52" t="s">
        <v>42</v>
      </c>
      <c r="C54" s="36"/>
      <c r="D54" s="11"/>
      <c r="E54" s="22"/>
      <c r="F54" s="12"/>
      <c r="G54" s="207"/>
      <c r="H54" s="209"/>
      <c r="I54" s="143"/>
      <c r="J54" s="12"/>
      <c r="K54" s="36"/>
      <c r="L54" s="11"/>
      <c r="M54" s="22"/>
      <c r="N54" s="12"/>
      <c r="O54" s="212"/>
      <c r="P54" s="209"/>
      <c r="Q54" s="143"/>
      <c r="R54" s="40"/>
      <c r="S54" s="51">
        <v>29.4990361402809</v>
      </c>
      <c r="T54" s="11">
        <v>3.8904889180899573</v>
      </c>
      <c r="U54" s="181">
        <v>940</v>
      </c>
    </row>
    <row r="55" spans="1:21" ht="12.75">
      <c r="A55" s="52"/>
      <c r="B55" s="52" t="s">
        <v>58</v>
      </c>
      <c r="C55" s="36"/>
      <c r="D55" s="11"/>
      <c r="E55" s="22"/>
      <c r="F55" s="12"/>
      <c r="G55" s="207"/>
      <c r="H55" s="209"/>
      <c r="I55" s="143"/>
      <c r="J55" s="12"/>
      <c r="K55" s="36"/>
      <c r="L55" s="11"/>
      <c r="M55" s="22"/>
      <c r="N55" s="12"/>
      <c r="O55" s="212"/>
      <c r="P55" s="209"/>
      <c r="Q55" s="143"/>
      <c r="R55" s="40"/>
      <c r="S55" s="51">
        <v>61.5039290847294</v>
      </c>
      <c r="T55" s="11">
        <v>4.572758716601555</v>
      </c>
      <c r="U55" s="181">
        <v>869</v>
      </c>
    </row>
    <row r="56" spans="1:21" ht="12.75">
      <c r="A56" s="52" t="s">
        <v>132</v>
      </c>
      <c r="B56" s="52" t="s">
        <v>42</v>
      </c>
      <c r="C56" s="36"/>
      <c r="D56" s="11"/>
      <c r="E56" s="22"/>
      <c r="F56" s="12"/>
      <c r="G56" s="207"/>
      <c r="H56" s="209"/>
      <c r="I56" s="143"/>
      <c r="J56" s="12"/>
      <c r="K56" s="36"/>
      <c r="L56" s="11"/>
      <c r="M56" s="22"/>
      <c r="N56" s="12"/>
      <c r="O56" s="212"/>
      <c r="P56" s="209"/>
      <c r="Q56" s="143"/>
      <c r="R56" s="40"/>
      <c r="S56" s="51">
        <v>50.7867008435596</v>
      </c>
      <c r="T56" s="11">
        <v>4.264999486436338</v>
      </c>
      <c r="U56" s="181">
        <v>940</v>
      </c>
    </row>
    <row r="57" spans="1:21" ht="12.75">
      <c r="A57" s="52"/>
      <c r="B57" s="52" t="s">
        <v>58</v>
      </c>
      <c r="C57" s="36"/>
      <c r="D57" s="11"/>
      <c r="E57" s="22"/>
      <c r="F57" s="12"/>
      <c r="G57" s="207"/>
      <c r="H57" s="209"/>
      <c r="I57" s="143"/>
      <c r="J57" s="12"/>
      <c r="K57" s="36"/>
      <c r="L57" s="11"/>
      <c r="M57" s="22"/>
      <c r="N57" s="12"/>
      <c r="O57" s="212"/>
      <c r="P57" s="209"/>
      <c r="Q57" s="143"/>
      <c r="R57" s="40"/>
      <c r="S57" s="51">
        <v>60.2785908576451</v>
      </c>
      <c r="T57" s="11">
        <v>4.598461153607772</v>
      </c>
      <c r="U57" s="181">
        <v>869</v>
      </c>
    </row>
    <row r="58" spans="1:21" ht="12.75">
      <c r="A58" s="52" t="s">
        <v>131</v>
      </c>
      <c r="B58" s="52" t="s">
        <v>42</v>
      </c>
      <c r="C58" s="36"/>
      <c r="D58" s="11"/>
      <c r="E58" s="22"/>
      <c r="F58" s="12"/>
      <c r="G58" s="207"/>
      <c r="H58" s="209"/>
      <c r="I58" s="143"/>
      <c r="J58" s="12"/>
      <c r="K58" s="36"/>
      <c r="L58" s="11"/>
      <c r="M58" s="22"/>
      <c r="N58" s="12"/>
      <c r="O58" s="212"/>
      <c r="P58" s="209"/>
      <c r="Q58" s="143"/>
      <c r="R58" s="40"/>
      <c r="S58" s="51">
        <v>44.042763269892</v>
      </c>
      <c r="T58" s="11">
        <v>4.235143712010661</v>
      </c>
      <c r="U58" s="181">
        <v>940</v>
      </c>
    </row>
    <row r="59" spans="1:21" ht="12.75">
      <c r="A59" s="52"/>
      <c r="B59" s="52" t="s">
        <v>58</v>
      </c>
      <c r="C59" s="36"/>
      <c r="D59" s="11"/>
      <c r="E59" s="22"/>
      <c r="F59" s="12"/>
      <c r="G59" s="207"/>
      <c r="H59" s="209"/>
      <c r="I59" s="143"/>
      <c r="J59" s="12"/>
      <c r="K59" s="36"/>
      <c r="L59" s="11"/>
      <c r="M59" s="22"/>
      <c r="N59" s="12"/>
      <c r="O59" s="212"/>
      <c r="P59" s="209"/>
      <c r="Q59" s="143"/>
      <c r="R59" s="40"/>
      <c r="S59" s="51">
        <v>54.4877766521924</v>
      </c>
      <c r="T59" s="11">
        <v>4.679853118209596</v>
      </c>
      <c r="U59" s="181">
        <v>869</v>
      </c>
    </row>
    <row r="60" spans="1:21" ht="12.75">
      <c r="A60" s="52" t="s">
        <v>130</v>
      </c>
      <c r="B60" s="52" t="s">
        <v>42</v>
      </c>
      <c r="C60" s="36"/>
      <c r="D60" s="11"/>
      <c r="E60" s="22"/>
      <c r="F60" s="12"/>
      <c r="G60" s="207"/>
      <c r="H60" s="209"/>
      <c r="I60" s="143"/>
      <c r="J60" s="12"/>
      <c r="K60" s="36"/>
      <c r="L60" s="11"/>
      <c r="M60" s="22"/>
      <c r="N60" s="12"/>
      <c r="O60" s="212"/>
      <c r="P60" s="209"/>
      <c r="Q60" s="143"/>
      <c r="R60" s="40"/>
      <c r="S60" s="51">
        <v>85.9873765992046</v>
      </c>
      <c r="T60" s="11">
        <v>2.9612823425724955</v>
      </c>
      <c r="U60" s="181">
        <v>940</v>
      </c>
    </row>
    <row r="61" spans="1:21" ht="12.75">
      <c r="A61" s="52"/>
      <c r="B61" s="52" t="s">
        <v>58</v>
      </c>
      <c r="C61" s="36"/>
      <c r="D61" s="11"/>
      <c r="E61" s="22"/>
      <c r="F61" s="12"/>
      <c r="G61" s="207"/>
      <c r="H61" s="209"/>
      <c r="I61" s="143"/>
      <c r="J61" s="12"/>
      <c r="K61" s="36"/>
      <c r="L61" s="11"/>
      <c r="M61" s="22"/>
      <c r="N61" s="12"/>
      <c r="O61" s="212"/>
      <c r="P61" s="209"/>
      <c r="Q61" s="143"/>
      <c r="R61" s="40"/>
      <c r="S61" s="51">
        <v>90.2640826847077</v>
      </c>
      <c r="T61" s="11">
        <v>2.785893935118281</v>
      </c>
      <c r="U61" s="181">
        <v>869</v>
      </c>
    </row>
    <row r="62" spans="1:21" ht="12.75">
      <c r="A62" s="52" t="s">
        <v>129</v>
      </c>
      <c r="B62" s="52" t="s">
        <v>42</v>
      </c>
      <c r="C62" s="36"/>
      <c r="D62" s="11"/>
      <c r="E62" s="22"/>
      <c r="F62" s="12"/>
      <c r="G62" s="207"/>
      <c r="H62" s="209"/>
      <c r="I62" s="143"/>
      <c r="J62" s="12"/>
      <c r="K62" s="36"/>
      <c r="L62" s="11"/>
      <c r="M62" s="22"/>
      <c r="N62" s="12"/>
      <c r="O62" s="212"/>
      <c r="P62" s="209"/>
      <c r="Q62" s="143"/>
      <c r="R62" s="40"/>
      <c r="S62" s="51">
        <v>78.6172370812035</v>
      </c>
      <c r="T62" s="11">
        <v>3.4977884648516167</v>
      </c>
      <c r="U62" s="181">
        <v>940</v>
      </c>
    </row>
    <row r="63" spans="1:21" ht="12.75">
      <c r="A63" s="52"/>
      <c r="B63" s="52" t="s">
        <v>58</v>
      </c>
      <c r="C63" s="36"/>
      <c r="D63" s="11"/>
      <c r="E63" s="22"/>
      <c r="F63" s="12"/>
      <c r="G63" s="207"/>
      <c r="H63" s="209"/>
      <c r="I63" s="143"/>
      <c r="J63" s="12"/>
      <c r="K63" s="36"/>
      <c r="L63" s="11"/>
      <c r="M63" s="22"/>
      <c r="N63" s="12"/>
      <c r="O63" s="212"/>
      <c r="P63" s="209"/>
      <c r="Q63" s="143"/>
      <c r="R63" s="40"/>
      <c r="S63" s="51">
        <v>84.6904668577333</v>
      </c>
      <c r="T63" s="11">
        <v>3.3838950885345156</v>
      </c>
      <c r="U63" s="181">
        <v>869</v>
      </c>
    </row>
    <row r="64" spans="1:21" ht="38.25">
      <c r="A64" s="52" t="s">
        <v>126</v>
      </c>
      <c r="B64" s="52" t="s">
        <v>42</v>
      </c>
      <c r="C64" s="36"/>
      <c r="D64" s="11"/>
      <c r="E64" s="22"/>
      <c r="F64" s="12"/>
      <c r="G64" s="207"/>
      <c r="H64" s="209"/>
      <c r="I64" s="143"/>
      <c r="J64" s="12"/>
      <c r="K64" s="36"/>
      <c r="L64" s="11"/>
      <c r="M64" s="22"/>
      <c r="N64" s="12"/>
      <c r="O64" s="212"/>
      <c r="P64" s="209"/>
      <c r="Q64" s="143"/>
      <c r="R64" s="40"/>
      <c r="S64" s="51">
        <v>37.6546228286006</v>
      </c>
      <c r="T64" s="11">
        <v>4.133462686845316</v>
      </c>
      <c r="U64" s="181">
        <v>940</v>
      </c>
    </row>
    <row r="65" spans="1:21" ht="12.75">
      <c r="A65" s="52"/>
      <c r="B65" s="52" t="s">
        <v>58</v>
      </c>
      <c r="C65" s="36"/>
      <c r="D65" s="11"/>
      <c r="E65" s="22"/>
      <c r="F65" s="12"/>
      <c r="G65" s="207"/>
      <c r="H65" s="209"/>
      <c r="I65" s="143"/>
      <c r="J65" s="12"/>
      <c r="K65" s="36"/>
      <c r="L65" s="11"/>
      <c r="M65" s="22"/>
      <c r="N65" s="12"/>
      <c r="O65" s="212"/>
      <c r="P65" s="209"/>
      <c r="Q65" s="143"/>
      <c r="R65" s="40"/>
      <c r="S65" s="51">
        <v>43.5624945912513</v>
      </c>
      <c r="T65" s="11">
        <v>4.659710423056161</v>
      </c>
      <c r="U65" s="181">
        <v>869</v>
      </c>
    </row>
    <row r="66" spans="1:21" ht="12.75">
      <c r="A66" s="52" t="s">
        <v>127</v>
      </c>
      <c r="B66" s="52" t="s">
        <v>42</v>
      </c>
      <c r="C66" s="36"/>
      <c r="D66" s="11"/>
      <c r="E66" s="22"/>
      <c r="F66" s="12"/>
      <c r="G66" s="207"/>
      <c r="H66" s="209"/>
      <c r="I66" s="143"/>
      <c r="J66" s="12"/>
      <c r="K66" s="36"/>
      <c r="L66" s="11"/>
      <c r="M66" s="22"/>
      <c r="N66" s="12"/>
      <c r="O66" s="212"/>
      <c r="P66" s="209"/>
      <c r="Q66" s="143"/>
      <c r="R66" s="40"/>
      <c r="S66" s="51">
        <v>48.4850784139197</v>
      </c>
      <c r="T66" s="11">
        <v>4.263569188671038</v>
      </c>
      <c r="U66" s="181">
        <v>940</v>
      </c>
    </row>
    <row r="67" spans="1:21" ht="12.75">
      <c r="A67" s="52"/>
      <c r="B67" s="52" t="s">
        <v>58</v>
      </c>
      <c r="C67" s="36"/>
      <c r="D67" s="11"/>
      <c r="E67" s="22"/>
      <c r="F67" s="12"/>
      <c r="G67" s="207"/>
      <c r="H67" s="209"/>
      <c r="I67" s="143"/>
      <c r="J67" s="12"/>
      <c r="K67" s="36"/>
      <c r="L67" s="11"/>
      <c r="M67" s="22"/>
      <c r="N67" s="12"/>
      <c r="O67" s="212"/>
      <c r="P67" s="209"/>
      <c r="Q67" s="143"/>
      <c r="R67" s="40"/>
      <c r="S67" s="51">
        <v>48.810414662248</v>
      </c>
      <c r="T67" s="11">
        <v>4.697488302677808</v>
      </c>
      <c r="U67" s="181">
        <v>869</v>
      </c>
    </row>
    <row r="68" spans="1:21" ht="12.75">
      <c r="A68" s="52" t="s">
        <v>128</v>
      </c>
      <c r="B68" s="52" t="s">
        <v>42</v>
      </c>
      <c r="C68" s="36"/>
      <c r="D68" s="11"/>
      <c r="E68" s="22"/>
      <c r="F68" s="12"/>
      <c r="G68" s="207"/>
      <c r="H68" s="209"/>
      <c r="I68" s="143"/>
      <c r="J68" s="12"/>
      <c r="K68" s="36"/>
      <c r="L68" s="11"/>
      <c r="M68" s="22"/>
      <c r="N68" s="12"/>
      <c r="O68" s="212"/>
      <c r="P68" s="209"/>
      <c r="Q68" s="143"/>
      <c r="R68" s="40"/>
      <c r="S68" s="51">
        <v>24.9105369856119</v>
      </c>
      <c r="T68" s="11">
        <v>3.6896382371547585</v>
      </c>
      <c r="U68" s="181">
        <v>940</v>
      </c>
    </row>
    <row r="69" spans="1:21" ht="12.75">
      <c r="A69" s="52"/>
      <c r="B69" s="52" t="s">
        <v>58</v>
      </c>
      <c r="C69" s="36"/>
      <c r="D69" s="11"/>
      <c r="E69" s="22"/>
      <c r="F69" s="12"/>
      <c r="G69" s="207"/>
      <c r="H69" s="209"/>
      <c r="I69" s="143"/>
      <c r="J69" s="12"/>
      <c r="K69" s="36"/>
      <c r="L69" s="11"/>
      <c r="M69" s="22"/>
      <c r="N69" s="12"/>
      <c r="O69" s="212"/>
      <c r="P69" s="209"/>
      <c r="Q69" s="143"/>
      <c r="R69" s="40"/>
      <c r="S69" s="51">
        <v>31.2764646891433</v>
      </c>
      <c r="T69" s="11">
        <v>4.3569264417540285</v>
      </c>
      <c r="U69" s="181">
        <v>869</v>
      </c>
    </row>
    <row r="70" spans="1:21" ht="12.75">
      <c r="A70" s="52"/>
      <c r="B70" s="52"/>
      <c r="C70" s="36"/>
      <c r="D70" s="11"/>
      <c r="E70" s="22"/>
      <c r="F70" s="12"/>
      <c r="G70" s="207"/>
      <c r="H70" s="209"/>
      <c r="I70" s="143"/>
      <c r="J70" s="12"/>
      <c r="K70" s="36"/>
      <c r="L70" s="11"/>
      <c r="M70" s="22"/>
      <c r="N70" s="12"/>
      <c r="O70" s="212"/>
      <c r="P70" s="209"/>
      <c r="Q70" s="143"/>
      <c r="R70" s="40"/>
      <c r="S70" s="51"/>
      <c r="T70" s="11"/>
      <c r="U70" s="181"/>
    </row>
    <row r="71" spans="1:21" ht="12.75">
      <c r="A71" s="52"/>
      <c r="B71" s="52"/>
      <c r="C71" s="36"/>
      <c r="D71" s="11"/>
      <c r="E71" s="22"/>
      <c r="F71" s="12"/>
      <c r="G71" s="207"/>
      <c r="H71" s="209"/>
      <c r="I71" s="143"/>
      <c r="J71" s="12"/>
      <c r="K71" s="36"/>
      <c r="L71" s="11"/>
      <c r="M71" s="22"/>
      <c r="N71" s="12"/>
      <c r="O71" s="212"/>
      <c r="P71" s="209"/>
      <c r="Q71" s="143"/>
      <c r="R71" s="40"/>
      <c r="S71" s="51"/>
      <c r="T71" s="11"/>
      <c r="U71" s="181"/>
    </row>
    <row r="72" spans="1:21" ht="12.75">
      <c r="A72" s="204" t="s">
        <v>146</v>
      </c>
      <c r="B72" s="52"/>
      <c r="C72" s="36"/>
      <c r="D72" s="11"/>
      <c r="E72" s="22"/>
      <c r="F72" s="12"/>
      <c r="G72" s="207"/>
      <c r="H72" s="209"/>
      <c r="I72" s="143"/>
      <c r="J72" s="12"/>
      <c r="K72" s="36"/>
      <c r="L72" s="11"/>
      <c r="M72" s="22"/>
      <c r="N72" s="12"/>
      <c r="O72" s="212"/>
      <c r="P72" s="209"/>
      <c r="Q72" s="143"/>
      <c r="R72" s="40"/>
      <c r="S72" s="51"/>
      <c r="T72" s="11"/>
      <c r="U72" s="181"/>
    </row>
    <row r="73" spans="1:21" ht="25.5">
      <c r="A73" s="53" t="s">
        <v>125</v>
      </c>
      <c r="B73" s="52"/>
      <c r="C73" s="36"/>
      <c r="D73" s="11"/>
      <c r="E73" s="22"/>
      <c r="F73" s="12"/>
      <c r="G73" s="207"/>
      <c r="H73" s="209"/>
      <c r="I73" s="143"/>
      <c r="J73" s="12"/>
      <c r="K73" s="36"/>
      <c r="L73" s="11"/>
      <c r="M73" s="22"/>
      <c r="N73" s="12"/>
      <c r="O73" s="212"/>
      <c r="P73" s="209"/>
      <c r="Q73" s="143"/>
      <c r="R73" s="40"/>
      <c r="S73" s="51"/>
      <c r="T73" s="11"/>
      <c r="U73" s="181"/>
    </row>
    <row r="74" spans="1:21" ht="12.75">
      <c r="A74" s="52" t="s">
        <v>133</v>
      </c>
      <c r="B74" s="52" t="s">
        <v>42</v>
      </c>
      <c r="C74" s="36"/>
      <c r="D74" s="11"/>
      <c r="E74" s="22"/>
      <c r="F74" s="12"/>
      <c r="G74" s="207"/>
      <c r="H74" s="209"/>
      <c r="I74" s="143"/>
      <c r="J74" s="12"/>
      <c r="K74" s="36"/>
      <c r="L74" s="11"/>
      <c r="M74" s="22"/>
      <c r="N74" s="12"/>
      <c r="O74" s="212"/>
      <c r="P74" s="209"/>
      <c r="Q74" s="143"/>
      <c r="R74" s="40"/>
      <c r="S74" s="51">
        <v>35.792014599208</v>
      </c>
      <c r="T74" s="11">
        <v>5.23671732748644</v>
      </c>
      <c r="U74" s="181">
        <v>688</v>
      </c>
    </row>
    <row r="75" spans="1:21" ht="12.75">
      <c r="A75" s="52"/>
      <c r="B75" s="52" t="s">
        <v>58</v>
      </c>
      <c r="C75" s="36"/>
      <c r="D75" s="11"/>
      <c r="E75" s="22"/>
      <c r="F75" s="12"/>
      <c r="G75" s="207"/>
      <c r="H75" s="209"/>
      <c r="I75" s="143"/>
      <c r="J75" s="12"/>
      <c r="K75" s="36"/>
      <c r="L75" s="11"/>
      <c r="M75" s="22"/>
      <c r="N75" s="12"/>
      <c r="O75" s="212"/>
      <c r="P75" s="209"/>
      <c r="Q75" s="143"/>
      <c r="R75" s="40"/>
      <c r="S75" s="51">
        <v>70.3137748750444</v>
      </c>
      <c r="T75" s="11">
        <v>4.40237179868376</v>
      </c>
      <c r="U75" s="181">
        <v>662</v>
      </c>
    </row>
    <row r="76" spans="1:21" ht="12.75">
      <c r="A76" s="52" t="s">
        <v>132</v>
      </c>
      <c r="B76" s="52" t="s">
        <v>42</v>
      </c>
      <c r="C76" s="36"/>
      <c r="D76" s="11"/>
      <c r="E76" s="22"/>
      <c r="F76" s="12"/>
      <c r="G76" s="207"/>
      <c r="H76" s="209"/>
      <c r="I76" s="143"/>
      <c r="J76" s="12"/>
      <c r="K76" s="36"/>
      <c r="L76" s="11"/>
      <c r="M76" s="22"/>
      <c r="N76" s="12"/>
      <c r="O76" s="212"/>
      <c r="P76" s="209"/>
      <c r="Q76" s="143"/>
      <c r="R76" s="40"/>
      <c r="S76" s="51">
        <v>66.8210591990536</v>
      </c>
      <c r="T76" s="11">
        <v>5.143508649841387</v>
      </c>
      <c r="U76" s="181">
        <v>688</v>
      </c>
    </row>
    <row r="77" spans="1:21" ht="12.75">
      <c r="A77" s="52"/>
      <c r="B77" s="52" t="s">
        <v>58</v>
      </c>
      <c r="C77" s="36"/>
      <c r="D77" s="11"/>
      <c r="E77" s="22"/>
      <c r="F77" s="12"/>
      <c r="G77" s="207"/>
      <c r="H77" s="209"/>
      <c r="I77" s="143"/>
      <c r="J77" s="12"/>
      <c r="K77" s="36"/>
      <c r="L77" s="11"/>
      <c r="M77" s="22"/>
      <c r="N77" s="12"/>
      <c r="O77" s="212"/>
      <c r="P77" s="209"/>
      <c r="Q77" s="143"/>
      <c r="R77" s="40"/>
      <c r="S77" s="51">
        <v>75.2478361823583</v>
      </c>
      <c r="T77" s="11">
        <v>4.158556588981114</v>
      </c>
      <c r="U77" s="181">
        <v>662</v>
      </c>
    </row>
    <row r="78" spans="1:21" ht="12.75">
      <c r="A78" s="52" t="s">
        <v>131</v>
      </c>
      <c r="B78" s="52" t="s">
        <v>42</v>
      </c>
      <c r="C78" s="36"/>
      <c r="D78" s="11"/>
      <c r="E78" s="22"/>
      <c r="F78" s="12"/>
      <c r="G78" s="207"/>
      <c r="H78" s="209"/>
      <c r="I78" s="143"/>
      <c r="J78" s="12"/>
      <c r="K78" s="36"/>
      <c r="L78" s="11"/>
      <c r="M78" s="22"/>
      <c r="N78" s="12"/>
      <c r="O78" s="212"/>
      <c r="P78" s="209"/>
      <c r="Q78" s="143"/>
      <c r="R78" s="40"/>
      <c r="S78" s="51">
        <v>63.2623089004481</v>
      </c>
      <c r="T78" s="11">
        <v>5.266231982814187</v>
      </c>
      <c r="U78" s="181">
        <v>688</v>
      </c>
    </row>
    <row r="79" spans="1:21" ht="12.75">
      <c r="A79" s="52"/>
      <c r="B79" s="52" t="s">
        <v>58</v>
      </c>
      <c r="C79" s="36"/>
      <c r="D79" s="11"/>
      <c r="E79" s="22"/>
      <c r="F79" s="12"/>
      <c r="G79" s="207"/>
      <c r="H79" s="209"/>
      <c r="I79" s="143"/>
      <c r="J79" s="12"/>
      <c r="K79" s="36"/>
      <c r="L79" s="11"/>
      <c r="M79" s="22"/>
      <c r="N79" s="12"/>
      <c r="O79" s="212"/>
      <c r="P79" s="209"/>
      <c r="Q79" s="143"/>
      <c r="R79" s="40"/>
      <c r="S79" s="51">
        <v>76.0099047310097</v>
      </c>
      <c r="T79" s="11">
        <v>4.1147182497821575</v>
      </c>
      <c r="U79" s="181">
        <v>662</v>
      </c>
    </row>
    <row r="80" spans="1:21" ht="12.75">
      <c r="A80" s="52" t="s">
        <v>130</v>
      </c>
      <c r="B80" s="52" t="s">
        <v>42</v>
      </c>
      <c r="C80" s="36"/>
      <c r="D80" s="11"/>
      <c r="E80" s="22"/>
      <c r="F80" s="12"/>
      <c r="G80" s="207"/>
      <c r="H80" s="209"/>
      <c r="I80" s="143"/>
      <c r="J80" s="12"/>
      <c r="K80" s="36"/>
      <c r="L80" s="11"/>
      <c r="M80" s="22"/>
      <c r="N80" s="12"/>
      <c r="O80" s="212"/>
      <c r="P80" s="209"/>
      <c r="Q80" s="143"/>
      <c r="R80" s="40"/>
      <c r="S80" s="51">
        <v>93.2484426562864</v>
      </c>
      <c r="T80" s="11">
        <v>2.740907075757505</v>
      </c>
      <c r="U80" s="181">
        <v>688</v>
      </c>
    </row>
    <row r="81" spans="1:21" ht="12.75">
      <c r="A81" s="52"/>
      <c r="B81" s="52" t="s">
        <v>58</v>
      </c>
      <c r="C81" s="36"/>
      <c r="D81" s="11"/>
      <c r="E81" s="22"/>
      <c r="F81" s="12"/>
      <c r="G81" s="207"/>
      <c r="H81" s="209"/>
      <c r="I81" s="143"/>
      <c r="J81" s="12"/>
      <c r="K81" s="36"/>
      <c r="L81" s="11"/>
      <c r="M81" s="22"/>
      <c r="N81" s="12"/>
      <c r="O81" s="212"/>
      <c r="P81" s="209"/>
      <c r="Q81" s="143"/>
      <c r="R81" s="40"/>
      <c r="S81" s="51">
        <v>94.8908929606149</v>
      </c>
      <c r="T81" s="11">
        <v>2.121650235697018</v>
      </c>
      <c r="U81" s="181">
        <v>662</v>
      </c>
    </row>
    <row r="82" spans="1:21" ht="12.75">
      <c r="A82" s="52" t="s">
        <v>129</v>
      </c>
      <c r="B82" s="52" t="s">
        <v>42</v>
      </c>
      <c r="C82" s="36"/>
      <c r="D82" s="11"/>
      <c r="E82" s="22"/>
      <c r="F82" s="12"/>
      <c r="G82" s="207"/>
      <c r="H82" s="209"/>
      <c r="I82" s="143"/>
      <c r="J82" s="12"/>
      <c r="K82" s="36"/>
      <c r="L82" s="11"/>
      <c r="M82" s="22"/>
      <c r="N82" s="12"/>
      <c r="O82" s="212"/>
      <c r="P82" s="209"/>
      <c r="Q82" s="143"/>
      <c r="R82" s="40"/>
      <c r="S82" s="51">
        <v>77.9337913236872</v>
      </c>
      <c r="T82" s="11">
        <v>4.530001028495178</v>
      </c>
      <c r="U82" s="181">
        <v>688</v>
      </c>
    </row>
    <row r="83" spans="1:21" ht="12.75">
      <c r="A83" s="52"/>
      <c r="B83" s="52" t="s">
        <v>58</v>
      </c>
      <c r="C83" s="36"/>
      <c r="D83" s="11"/>
      <c r="E83" s="22"/>
      <c r="F83" s="12"/>
      <c r="G83" s="207"/>
      <c r="H83" s="209"/>
      <c r="I83" s="143"/>
      <c r="J83" s="12"/>
      <c r="K83" s="36"/>
      <c r="L83" s="11"/>
      <c r="M83" s="22"/>
      <c r="N83" s="12"/>
      <c r="O83" s="212"/>
      <c r="P83" s="209"/>
      <c r="Q83" s="143"/>
      <c r="R83" s="40"/>
      <c r="S83" s="51">
        <v>86.7986564794775</v>
      </c>
      <c r="T83" s="11">
        <v>3.2617794330765193</v>
      </c>
      <c r="U83" s="181">
        <v>662</v>
      </c>
    </row>
    <row r="84" spans="1:21" ht="38.25">
      <c r="A84" s="52" t="s">
        <v>126</v>
      </c>
      <c r="B84" s="52" t="s">
        <v>42</v>
      </c>
      <c r="C84" s="36"/>
      <c r="D84" s="11"/>
      <c r="E84" s="22"/>
      <c r="F84" s="12"/>
      <c r="G84" s="207"/>
      <c r="H84" s="209"/>
      <c r="I84" s="143"/>
      <c r="J84" s="12"/>
      <c r="K84" s="36"/>
      <c r="L84" s="11"/>
      <c r="M84" s="22"/>
      <c r="N84" s="12"/>
      <c r="O84" s="212"/>
      <c r="P84" s="209"/>
      <c r="Q84" s="143"/>
      <c r="R84" s="40"/>
      <c r="S84" s="51">
        <v>31.3005103310794</v>
      </c>
      <c r="T84" s="11">
        <v>5.065519630150952</v>
      </c>
      <c r="U84" s="181">
        <v>688</v>
      </c>
    </row>
    <row r="85" spans="1:21" ht="12.75">
      <c r="A85" s="52"/>
      <c r="B85" s="52" t="s">
        <v>58</v>
      </c>
      <c r="C85" s="36"/>
      <c r="D85" s="11"/>
      <c r="E85" s="22"/>
      <c r="F85" s="12"/>
      <c r="G85" s="207"/>
      <c r="H85" s="209"/>
      <c r="I85" s="143"/>
      <c r="J85" s="12"/>
      <c r="K85" s="36"/>
      <c r="L85" s="11"/>
      <c r="M85" s="22"/>
      <c r="N85" s="12"/>
      <c r="O85" s="212"/>
      <c r="P85" s="209"/>
      <c r="Q85" s="143"/>
      <c r="R85" s="40"/>
      <c r="S85" s="51">
        <v>39.5401134936473</v>
      </c>
      <c r="T85" s="11">
        <v>4.711309572390963</v>
      </c>
      <c r="U85" s="181">
        <v>662</v>
      </c>
    </row>
    <row r="86" spans="1:21" ht="12.75">
      <c r="A86" s="52" t="s">
        <v>127</v>
      </c>
      <c r="B86" s="52" t="s">
        <v>42</v>
      </c>
      <c r="C86" s="36"/>
      <c r="D86" s="11"/>
      <c r="E86" s="22"/>
      <c r="F86" s="12"/>
      <c r="G86" s="207"/>
      <c r="H86" s="209"/>
      <c r="I86" s="143"/>
      <c r="J86" s="12"/>
      <c r="K86" s="36"/>
      <c r="L86" s="11"/>
      <c r="M86" s="22"/>
      <c r="N86" s="12"/>
      <c r="O86" s="212"/>
      <c r="P86" s="209"/>
      <c r="Q86" s="143"/>
      <c r="R86" s="40"/>
      <c r="S86" s="51">
        <v>68.0076655955966</v>
      </c>
      <c r="T86" s="11">
        <v>5.095343149300028</v>
      </c>
      <c r="U86" s="181">
        <v>688</v>
      </c>
    </row>
    <row r="87" spans="1:21" ht="12.75">
      <c r="A87" s="52"/>
      <c r="B87" s="52" t="s">
        <v>58</v>
      </c>
      <c r="C87" s="36"/>
      <c r="D87" s="11"/>
      <c r="E87" s="22"/>
      <c r="F87" s="12"/>
      <c r="G87" s="207"/>
      <c r="H87" s="209"/>
      <c r="I87" s="143"/>
      <c r="J87" s="12"/>
      <c r="K87" s="36"/>
      <c r="L87" s="11"/>
      <c r="M87" s="22"/>
      <c r="N87" s="12"/>
      <c r="O87" s="212"/>
      <c r="P87" s="209"/>
      <c r="Q87" s="143"/>
      <c r="R87" s="40"/>
      <c r="S87" s="51">
        <v>70.5211845506509</v>
      </c>
      <c r="T87" s="11">
        <v>4.393431259958746</v>
      </c>
      <c r="U87" s="181">
        <v>662</v>
      </c>
    </row>
    <row r="88" spans="1:21" ht="12.75">
      <c r="A88" s="52" t="s">
        <v>136</v>
      </c>
      <c r="B88" s="52" t="s">
        <v>42</v>
      </c>
      <c r="C88" s="36"/>
      <c r="D88" s="11"/>
      <c r="E88" s="22"/>
      <c r="F88" s="12"/>
      <c r="G88" s="207"/>
      <c r="H88" s="209"/>
      <c r="I88" s="143"/>
      <c r="J88" s="12"/>
      <c r="K88" s="36"/>
      <c r="L88" s="11"/>
      <c r="M88" s="22"/>
      <c r="N88" s="12"/>
      <c r="O88" s="212"/>
      <c r="P88" s="209"/>
      <c r="Q88" s="143"/>
      <c r="R88" s="40"/>
      <c r="S88" s="51">
        <v>9.37475347086012</v>
      </c>
      <c r="T88" s="11">
        <v>3.184022048341721</v>
      </c>
      <c r="U88" s="181">
        <v>688</v>
      </c>
    </row>
    <row r="89" spans="1:21" ht="12.75">
      <c r="A89" s="52"/>
      <c r="B89" s="52" t="s">
        <v>58</v>
      </c>
      <c r="C89" s="36"/>
      <c r="D89" s="11"/>
      <c r="E89" s="22"/>
      <c r="F89" s="12"/>
      <c r="G89" s="207"/>
      <c r="H89" s="209"/>
      <c r="I89" s="143"/>
      <c r="J89" s="12"/>
      <c r="K89" s="36"/>
      <c r="L89" s="11"/>
      <c r="M89" s="22"/>
      <c r="N89" s="12"/>
      <c r="O89" s="212"/>
      <c r="P89" s="209"/>
      <c r="Q89" s="143"/>
      <c r="R89" s="40"/>
      <c r="S89" s="51">
        <v>8.47829209330669</v>
      </c>
      <c r="T89" s="11">
        <v>2.684140640486254</v>
      </c>
      <c r="U89" s="181">
        <v>662</v>
      </c>
    </row>
    <row r="90" spans="1:21" ht="12.75">
      <c r="A90" s="52" t="s">
        <v>137</v>
      </c>
      <c r="B90" s="52" t="s">
        <v>42</v>
      </c>
      <c r="C90" s="36"/>
      <c r="D90" s="11"/>
      <c r="E90" s="22"/>
      <c r="F90" s="12"/>
      <c r="G90" s="207"/>
      <c r="H90" s="209"/>
      <c r="I90" s="143"/>
      <c r="J90" s="12"/>
      <c r="K90" s="36"/>
      <c r="L90" s="11"/>
      <c r="M90" s="22"/>
      <c r="N90" s="12"/>
      <c r="O90" s="212"/>
      <c r="P90" s="209"/>
      <c r="Q90" s="143"/>
      <c r="R90" s="40"/>
      <c r="S90" s="51">
        <v>72.7530321057938</v>
      </c>
      <c r="T90" s="11">
        <v>4.863581266735984</v>
      </c>
      <c r="U90" s="181">
        <v>688</v>
      </c>
    </row>
    <row r="91" spans="1:21" ht="12.75">
      <c r="A91" s="52"/>
      <c r="B91" s="52" t="s">
        <v>58</v>
      </c>
      <c r="C91" s="36"/>
      <c r="D91" s="11"/>
      <c r="E91" s="22"/>
      <c r="F91" s="12"/>
      <c r="G91" s="207"/>
      <c r="H91" s="209"/>
      <c r="I91" s="143"/>
      <c r="J91" s="12"/>
      <c r="K91" s="36"/>
      <c r="L91" s="11"/>
      <c r="M91" s="22"/>
      <c r="N91" s="12"/>
      <c r="O91" s="212"/>
      <c r="P91" s="209"/>
      <c r="Q91" s="143"/>
      <c r="R91" s="40"/>
      <c r="S91" s="51">
        <v>76.2900006404574</v>
      </c>
      <c r="T91" s="11">
        <v>4.098157100084919</v>
      </c>
      <c r="U91" s="181">
        <v>662</v>
      </c>
    </row>
    <row r="92" spans="1:21" s="10" customFormat="1" ht="12.75">
      <c r="A92" s="39"/>
      <c r="B92" s="39"/>
      <c r="C92" s="68"/>
      <c r="D92" s="16"/>
      <c r="E92" s="63"/>
      <c r="F92" s="15"/>
      <c r="G92" s="210"/>
      <c r="H92" s="211"/>
      <c r="I92" s="155"/>
      <c r="J92" s="15"/>
      <c r="K92" s="68"/>
      <c r="L92" s="16"/>
      <c r="M92" s="63"/>
      <c r="N92" s="15"/>
      <c r="O92" s="214"/>
      <c r="P92" s="211"/>
      <c r="Q92" s="155"/>
      <c r="R92" s="17"/>
      <c r="S92" s="70"/>
      <c r="T92" s="16"/>
      <c r="U92" s="183"/>
    </row>
    <row r="93" spans="1:21" ht="12.75">
      <c r="A93" s="58" t="s">
        <v>143</v>
      </c>
      <c r="B93" s="58"/>
      <c r="C93" s="36"/>
      <c r="D93" s="11"/>
      <c r="E93" s="22"/>
      <c r="F93" s="12"/>
      <c r="G93" s="40"/>
      <c r="H93" s="11"/>
      <c r="I93" s="22"/>
      <c r="J93" s="12"/>
      <c r="K93" s="40"/>
      <c r="L93" s="11"/>
      <c r="M93" s="22"/>
      <c r="N93" s="12"/>
      <c r="O93" s="51"/>
      <c r="P93" s="11"/>
      <c r="Q93" s="22"/>
      <c r="R93" s="40"/>
      <c r="S93" s="11"/>
      <c r="T93" s="11"/>
      <c r="U93" s="181"/>
    </row>
    <row r="94" spans="1:21" ht="12.75">
      <c r="A94" s="20" t="s">
        <v>147</v>
      </c>
      <c r="B94" s="58"/>
      <c r="C94" s="36"/>
      <c r="D94" s="11"/>
      <c r="E94" s="22"/>
      <c r="F94" s="12"/>
      <c r="G94" s="40"/>
      <c r="H94" s="11"/>
      <c r="I94" s="22"/>
      <c r="J94" s="12"/>
      <c r="K94" s="40"/>
      <c r="L94" s="11"/>
      <c r="M94" s="22"/>
      <c r="N94" s="12"/>
      <c r="O94" s="51"/>
      <c r="P94" s="11"/>
      <c r="Q94" s="22"/>
      <c r="R94" s="40"/>
      <c r="S94" s="11"/>
      <c r="T94" s="11"/>
      <c r="U94" s="181"/>
    </row>
    <row r="95" spans="1:5" ht="12.75">
      <c r="A95" s="20" t="s">
        <v>156</v>
      </c>
      <c r="B95" s="20"/>
      <c r="C95" s="9"/>
      <c r="D95" s="9"/>
      <c r="E95" s="20"/>
    </row>
    <row r="96" spans="1:2" ht="12.75">
      <c r="A96" s="69" t="s">
        <v>157</v>
      </c>
      <c r="B96" s="69"/>
    </row>
  </sheetData>
  <sheetProtection/>
  <protectedRanges>
    <protectedRange sqref="I19" name="Sample size"/>
    <protectedRange sqref="L105" name="Sample size_1"/>
    <protectedRange sqref="H105" name="satified"/>
  </protectedRanges>
  <mergeCells count="5">
    <mergeCell ref="S4:U4"/>
    <mergeCell ref="O4:Q4"/>
    <mergeCell ref="K4:M4"/>
    <mergeCell ref="G4:I4"/>
    <mergeCell ref="C4:E4"/>
  </mergeCells>
  <printOptions/>
  <pageMargins left="0.7" right="0.7" top="0.75" bottom="0.75" header="0.3" footer="0.3"/>
  <pageSetup fitToHeight="1" fitToWidth="1"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5 data and sample sizes  - Arts</dc:title>
  <dc:subject/>
  <dc:creator>DCMS</dc:creator>
  <cp:keywords/>
  <dc:description/>
  <cp:lastModifiedBy>225040</cp:lastModifiedBy>
  <cp:lastPrinted>2010-08-05T17:09:41Z</cp:lastPrinted>
  <dcterms:created xsi:type="dcterms:W3CDTF">2010-06-28T11:01:44Z</dcterms:created>
  <dcterms:modified xsi:type="dcterms:W3CDTF">2010-08-18T11:56:48Z</dcterms:modified>
  <cp:category/>
  <cp:version/>
  <cp:contentType/>
  <cp:contentStatus/>
</cp:coreProperties>
</file>