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15" yWindow="360" windowWidth="15480" windowHeight="11340"/>
  </bookViews>
  <sheets>
    <sheet name="Table 6" sheetId="4" r:id="rId1"/>
    <sheet name="Data" sheetId="3" r:id="rId2"/>
  </sheets>
  <externalReferences>
    <externalReference r:id="rId3"/>
  </externalReferences>
  <definedNames>
    <definedName name="_xlnm._FilterDatabase" localSheetId="1" hidden="1">Data!$T$1:$T$347</definedName>
    <definedName name="_QRC4">'Table 6'!#REF!</definedName>
    <definedName name="ccc">'Table 6'!$A$1:$AI$39</definedName>
    <definedName name="CONTACT">'Table 6'!#REF!</definedName>
    <definedName name="datar">Data!$A$13:$V$339</definedName>
    <definedName name="LA_List">'Table 6'!#REF!</definedName>
    <definedName name="LAlist">Data!$B$13:$B$338</definedName>
    <definedName name="lanames">Data!$B$13:$B$336</definedName>
    <definedName name="_xlnm.Print_Area" localSheetId="0">'Table 6'!$A$1:$L$39</definedName>
    <definedName name="_xlnm.Print_Titles" localSheetId="1">Data!$A:$C,Data!$1:$12</definedName>
    <definedName name="Range">'[1]Area CT'!$B$421:$B$442</definedName>
    <definedName name="Table">Data!$A$13:$C$337</definedName>
  </definedNames>
  <calcPr calcId="145621"/>
</workbook>
</file>

<file path=xl/calcChain.xml><?xml version="1.0" encoding="utf-8"?>
<calcChain xmlns="http://schemas.openxmlformats.org/spreadsheetml/2006/main">
  <c r="B340" i="3" l="1"/>
  <c r="B342" i="3"/>
  <c r="B343" i="3"/>
  <c r="B339" i="3"/>
  <c r="B18" i="4"/>
  <c r="B33" i="4"/>
  <c r="G4" i="4"/>
  <c r="G6" i="4" s="1"/>
  <c r="A338" i="3"/>
  <c r="A339" i="3" s="1"/>
  <c r="A340" i="3" s="1"/>
  <c r="A341" i="3" s="1"/>
  <c r="A342" i="3" s="1"/>
  <c r="A343" i="3" s="1"/>
  <c r="A344" i="3" s="1"/>
  <c r="A345" i="3" s="1"/>
  <c r="I22" i="4" l="1"/>
  <c r="I18" i="4"/>
  <c r="I37" i="4"/>
  <c r="D22" i="4"/>
  <c r="H33" i="4"/>
  <c r="D18" i="4"/>
  <c r="F35" i="4"/>
  <c r="C20" i="4"/>
  <c r="B35" i="4"/>
  <c r="I35" i="4"/>
  <c r="D20" i="4"/>
  <c r="D35" i="4"/>
  <c r="H35" i="4"/>
  <c r="I33" i="4"/>
  <c r="C18" i="4"/>
  <c r="D33" i="4"/>
  <c r="K33" i="4"/>
  <c r="H18" i="4"/>
  <c r="K18" i="4"/>
  <c r="F33" i="4"/>
  <c r="F18" i="4"/>
  <c r="C22" i="4"/>
  <c r="C33" i="4"/>
  <c r="C37" i="4"/>
  <c r="C35" i="4"/>
  <c r="H20" i="4"/>
  <c r="I20" i="4"/>
  <c r="F20" i="4"/>
  <c r="B20" i="4"/>
  <c r="K20" i="4" l="1"/>
  <c r="K35" i="4"/>
  <c r="H22" i="4"/>
  <c r="F22" i="4"/>
  <c r="H37" i="4"/>
  <c r="K37" i="4" l="1"/>
  <c r="K22" i="4"/>
  <c r="F37" i="4"/>
  <c r="D37" i="4"/>
</calcChain>
</file>

<file path=xl/sharedStrings.xml><?xml version="1.0" encoding="utf-8"?>
<sst xmlns="http://schemas.openxmlformats.org/spreadsheetml/2006/main" count="1777" uniqueCount="710">
  <si>
    <t>%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</si>
  <si>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</si>
  <si>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</si>
  <si>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</si>
  <si>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</si>
  <si>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</si>
  <si>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</si>
  <si>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</si>
  <si>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</si>
  <si>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</si>
  <si>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</si>
  <si>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</si>
  <si>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</si>
  <si>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</si>
  <si>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</si>
  <si>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</si>
  <si>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</si>
  <si>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</si>
  <si>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</si>
  <si>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</si>
  <si>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</si>
  <si>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</si>
  <si>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</si>
  <si>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</si>
  <si>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</si>
  <si>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</si>
  <si>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</si>
  <si>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</si>
  <si>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</si>
  <si>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</si>
  <si>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E0101</t>
  </si>
  <si>
    <t>Bexley</t>
  </si>
  <si>
    <t>E5032</t>
  </si>
  <si>
    <t>Birmingham</t>
  </si>
  <si>
    <t>E4601</t>
  </si>
  <si>
    <t>Blaby</t>
  </si>
  <si>
    <t>E2431</t>
  </si>
  <si>
    <t>E2301</t>
  </si>
  <si>
    <t>E2302</t>
  </si>
  <si>
    <t>Bolsover</t>
  </si>
  <si>
    <t>E1032</t>
  </si>
  <si>
    <t>Bolton</t>
  </si>
  <si>
    <t>E4201</t>
  </si>
  <si>
    <t>Boston</t>
  </si>
  <si>
    <t>E2531</t>
  </si>
  <si>
    <t>E1202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</si>
  <si>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</si>
  <si>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</si>
  <si>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</si>
  <si>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</si>
  <si>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</si>
  <si>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</si>
  <si>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</si>
  <si>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</si>
  <si>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</si>
  <si>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</si>
  <si>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</si>
  <si>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E1401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</si>
  <si>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</si>
  <si>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</si>
  <si>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</si>
  <si>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</si>
  <si>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</si>
  <si>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</si>
  <si>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</si>
  <si>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</si>
  <si>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</si>
  <si>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</si>
  <si>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</si>
  <si>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</si>
  <si>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</si>
  <si>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</si>
  <si>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</si>
  <si>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</si>
  <si>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</si>
  <si>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</si>
  <si>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</si>
  <si>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</si>
  <si>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</si>
  <si>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</si>
  <si>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</si>
  <si>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</si>
  <si>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</si>
  <si>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</si>
  <si>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</si>
  <si>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</si>
  <si>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</si>
  <si>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</si>
  <si>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</si>
  <si>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</si>
  <si>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</si>
  <si>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</si>
  <si>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</si>
  <si>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</si>
  <si>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</si>
  <si>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</si>
  <si>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</si>
  <si>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</si>
  <si>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</si>
  <si>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</si>
  <si>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</si>
  <si>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</si>
  <si>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</si>
  <si>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</si>
  <si>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</si>
  <si>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</si>
  <si>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</si>
  <si>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</si>
  <si>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</si>
  <si>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</si>
  <si>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</si>
  <si>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</si>
  <si>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</si>
  <si>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</si>
  <si>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</si>
  <si>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</si>
  <si>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</si>
  <si>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</si>
  <si>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</si>
  <si>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</si>
  <si>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</si>
  <si>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</si>
  <si>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</si>
  <si>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</si>
  <si>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</si>
  <si>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E1301</t>
  </si>
  <si>
    <t>Dartford</t>
  </si>
  <si>
    <t>E2233</t>
  </si>
  <si>
    <t>Daventry</t>
  </si>
  <si>
    <t>E2832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</si>
  <si>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</si>
  <si>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</si>
  <si>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</si>
  <si>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</si>
  <si>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</si>
  <si>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</si>
  <si>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</si>
  <si>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</si>
  <si>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</si>
  <si>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</si>
  <si>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</si>
  <si>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</si>
  <si>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</si>
  <si>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</si>
  <si>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</si>
  <si>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</si>
  <si>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</si>
  <si>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</si>
  <si>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</si>
  <si>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</si>
  <si>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</si>
  <si>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</si>
  <si>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</si>
  <si>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</si>
  <si>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</si>
  <si>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</si>
  <si>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</si>
  <si>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</si>
  <si>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</si>
  <si>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</si>
  <si>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</si>
  <si>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</si>
  <si>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</si>
  <si>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</si>
  <si>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</si>
  <si>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</si>
  <si>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</si>
  <si>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</si>
  <si>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</si>
  <si>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</si>
  <si>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</si>
  <si>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</si>
  <si>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</si>
  <si>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</si>
  <si>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</si>
  <si>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</si>
  <si>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</si>
  <si>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</si>
  <si>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</si>
  <si>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</si>
  <si>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</si>
  <si>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</si>
  <si>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</si>
  <si>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</si>
  <si>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</si>
  <si>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</si>
  <si>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</si>
  <si>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</si>
  <si>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</si>
  <si>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</si>
  <si>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</si>
  <si>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</si>
  <si>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</si>
  <si>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</si>
  <si>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</si>
  <si>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</si>
  <si>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</si>
  <si>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</si>
  <si>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</si>
  <si>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</si>
  <si>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</si>
  <si>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</si>
  <si>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</si>
  <si>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</si>
  <si>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E0601</t>
  </si>
  <si>
    <t>Hambleton</t>
  </si>
  <si>
    <t>E2732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</si>
  <si>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</si>
  <si>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</si>
  <si>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</si>
  <si>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</si>
  <si>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</si>
  <si>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</si>
  <si>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</si>
  <si>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</si>
  <si>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</si>
  <si>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</si>
  <si>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</si>
  <si>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</si>
  <si>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</si>
  <si>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</si>
  <si>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</si>
  <si>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</si>
  <si>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</si>
  <si>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</si>
  <si>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</si>
  <si>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</si>
  <si>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</si>
  <si>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</si>
  <si>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</si>
  <si>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</si>
  <si>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</si>
  <si>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</si>
  <si>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</si>
  <si>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E2434</t>
  </si>
  <si>
    <t>Horsham</t>
  </si>
  <si>
    <t>E3835</t>
  </si>
  <si>
    <t>Hounslow</t>
  </si>
  <si>
    <t>E5042</t>
  </si>
  <si>
    <t>Huntingdonshire</t>
  </si>
  <si>
    <t>Hyndburn</t>
  </si>
  <si>
    <t>E2336</t>
  </si>
  <si>
    <t>Ipswich</t>
  </si>
  <si>
    <t>E3533</t>
  </si>
  <si>
    <t>E2101</t>
  </si>
  <si>
    <t>Isles of Scilly</t>
  </si>
  <si>
    <t>E4001</t>
  </si>
  <si>
    <t>Islington</t>
  </si>
  <si>
    <t>E5015</t>
  </si>
  <si>
    <t>E5016</t>
  </si>
  <si>
    <t>Kettering</t>
  </si>
  <si>
    <t>E2834</t>
  </si>
  <si>
    <t>E2634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</si>
  <si>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</si>
  <si>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</si>
  <si>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</si>
  <si>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</si>
  <si>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</si>
  <si>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</si>
  <si>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</si>
  <si>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</si>
  <si>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</si>
  <si>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</si>
  <si>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</si>
  <si>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</si>
  <si>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</si>
  <si>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</si>
  <si>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</si>
  <si>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</si>
  <si>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</si>
  <si>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</si>
  <si>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</si>
  <si>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</si>
  <si>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</si>
  <si>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</si>
  <si>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</si>
  <si>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</si>
  <si>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</si>
  <si>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</si>
  <si>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</si>
  <si>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</si>
  <si>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</si>
  <si>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</si>
  <si>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</si>
  <si>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</si>
  <si>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</si>
  <si>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</si>
  <si>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</si>
  <si>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</si>
  <si>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</si>
  <si>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</si>
  <si>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</si>
  <si>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</si>
  <si>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</si>
  <si>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</si>
  <si>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</si>
  <si>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</si>
  <si>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</si>
  <si>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</si>
  <si>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</si>
  <si>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</si>
  <si>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E0702</t>
  </si>
  <si>
    <t>E0401</t>
  </si>
  <si>
    <t>Mole Valley</t>
  </si>
  <si>
    <t>E3634</t>
  </si>
  <si>
    <t>New Forest</t>
  </si>
  <si>
    <t>E1738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</si>
  <si>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</si>
  <si>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</si>
  <si>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</si>
  <si>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</si>
  <si>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</si>
  <si>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</si>
  <si>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</si>
  <si>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</si>
  <si>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</si>
  <si>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</si>
  <si>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</si>
  <si>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</si>
  <si>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</si>
  <si>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E2003</t>
  </si>
  <si>
    <t>North Hertfordshire</t>
  </si>
  <si>
    <t>E1935</t>
  </si>
  <si>
    <t>North Kesteven</t>
  </si>
  <si>
    <t>E2534</t>
  </si>
  <si>
    <t>E2004</t>
  </si>
  <si>
    <t>North Norfolk</t>
  </si>
  <si>
    <t>E2635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</si>
  <si>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</si>
  <si>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</si>
  <si>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</si>
  <si>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</si>
  <si>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</si>
  <si>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</si>
  <si>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</si>
  <si>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</si>
  <si>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</si>
  <si>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</si>
  <si>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</si>
  <si>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E3001</t>
  </si>
  <si>
    <t>E3732</t>
  </si>
  <si>
    <t>E2438</t>
  </si>
  <si>
    <t>Oldham</t>
  </si>
  <si>
    <t>E4204</t>
  </si>
  <si>
    <t>Oxford</t>
  </si>
  <si>
    <t>E3132</t>
  </si>
  <si>
    <t>Pendle</t>
  </si>
  <si>
    <t>E2338</t>
  </si>
  <si>
    <t>E0501</t>
  </si>
  <si>
    <t>E1101</t>
  </si>
  <si>
    <t>E1201</t>
  </si>
  <si>
    <t>E1701</t>
  </si>
  <si>
    <t>Preston</t>
  </si>
  <si>
    <t>E2339</t>
  </si>
  <si>
    <t>Purbeck</t>
  </si>
  <si>
    <t>E1236</t>
  </si>
  <si>
    <t>E0303</t>
  </si>
  <si>
    <t>Redbridge</t>
  </si>
  <si>
    <t>E5046</t>
  </si>
  <si>
    <t>E0703</t>
  </si>
  <si>
    <t>Redditch</t>
  </si>
  <si>
    <t>E1835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</si>
  <si>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</si>
  <si>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</si>
  <si>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</si>
  <si>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</si>
  <si>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</si>
  <si>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</si>
  <si>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</si>
  <si>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</si>
  <si>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</si>
  <si>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</si>
  <si>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</si>
  <si>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</si>
  <si>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</si>
  <si>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</si>
  <si>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</si>
  <si>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</si>
  <si>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</si>
  <si>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</si>
  <si>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</si>
  <si>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</si>
  <si>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</si>
  <si>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</si>
  <si>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</si>
  <si>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</si>
  <si>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</si>
  <si>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</si>
  <si>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</si>
  <si>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</si>
  <si>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</si>
  <si>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</si>
  <si>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</si>
  <si>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</si>
  <si>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</si>
  <si>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</si>
  <si>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</si>
  <si>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</si>
  <si>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</si>
  <si>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</si>
  <si>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</si>
  <si>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</si>
  <si>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</si>
  <si>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</si>
  <si>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</si>
  <si>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</si>
  <si>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E2240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</si>
  <si>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</si>
  <si>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</si>
  <si>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</si>
  <si>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</si>
  <si>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</si>
  <si>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</si>
  <si>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</si>
  <si>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</si>
  <si>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</si>
  <si>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</si>
  <si>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</si>
  <si>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</si>
  <si>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</si>
  <si>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</si>
  <si>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</si>
  <si>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</si>
  <si>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</si>
  <si>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</si>
  <si>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</si>
  <si>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</si>
  <si>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</si>
  <si>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</si>
  <si>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</si>
  <si>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</si>
  <si>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</si>
  <si>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</si>
  <si>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</si>
  <si>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</si>
  <si>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</si>
  <si>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</si>
  <si>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</si>
  <si>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</si>
  <si>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E1702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</si>
  <si>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</si>
  <si>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</si>
  <si>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</si>
  <si>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</si>
  <si>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</si>
  <si>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</si>
  <si>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</si>
  <si>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</si>
  <si>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</si>
  <si>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</si>
  <si>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</si>
  <si>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</si>
  <si>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</si>
  <si>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</si>
  <si>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</si>
  <si>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</si>
  <si>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</si>
  <si>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</si>
  <si>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</si>
  <si>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E0704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</si>
  <si>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</si>
  <si>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</si>
  <si>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</si>
  <si>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</si>
  <si>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</si>
  <si>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</si>
  <si>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</si>
  <si>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</si>
  <si>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</si>
  <si>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</si>
  <si>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</si>
  <si>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</si>
  <si>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</si>
  <si>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</si>
  <si>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</si>
  <si>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</si>
  <si>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</si>
  <si>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</si>
  <si>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</si>
  <si>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</si>
  <si>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</si>
  <si>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</si>
  <si>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</si>
  <si>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</si>
  <si>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</si>
  <si>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</si>
  <si>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</si>
  <si>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</si>
  <si>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</si>
  <si>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</si>
  <si>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</si>
  <si>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</si>
  <si>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</si>
  <si>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</si>
  <si>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</si>
  <si>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</si>
  <si>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</si>
  <si>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E1502</t>
  </si>
  <si>
    <t>E2243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</si>
  <si>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</si>
  <si>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</si>
  <si>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</si>
  <si>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</si>
  <si>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</si>
  <si>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</si>
  <si>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</si>
  <si>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</si>
  <si>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</si>
  <si>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</si>
  <si>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</si>
  <si>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</si>
  <si>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</si>
  <si>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</si>
  <si>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</si>
  <si>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</si>
  <si>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</si>
  <si>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</si>
  <si>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</si>
  <si>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</si>
  <si>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</si>
  <si>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</si>
  <si>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</si>
  <si>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</si>
  <si>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</si>
  <si>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</si>
  <si>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</si>
  <si>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</si>
  <si>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</si>
  <si>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</si>
  <si>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</si>
  <si>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</si>
  <si>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</si>
  <si>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</si>
  <si>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</si>
  <si>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</si>
  <si>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</si>
  <si>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</si>
  <si>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</si>
  <si>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</si>
  <si>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</si>
  <si>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</si>
  <si>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</si>
  <si>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</si>
  <si>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</si>
  <si>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</si>
  <si>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</si>
  <si>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</si>
  <si>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</si>
  <si>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</si>
  <si>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</si>
  <si>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E1238</t>
  </si>
  <si>
    <t>Wigan</t>
  </si>
  <si>
    <t>E4210</t>
  </si>
  <si>
    <t>Winchester</t>
  </si>
  <si>
    <t>E1743</t>
  </si>
  <si>
    <t>E0305</t>
  </si>
  <si>
    <t>Wirral</t>
  </si>
  <si>
    <t>E4305</t>
  </si>
  <si>
    <t>Woking</t>
  </si>
  <si>
    <t>E3641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</si>
  <si>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</si>
  <si>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</si>
  <si>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</si>
  <si>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</si>
  <si>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</si>
  <si>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</si>
  <si>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</si>
  <si>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</si>
  <si>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</si>
  <si>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</si>
  <si>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</si>
  <si>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</si>
  <si>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</si>
  <si>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</si>
  <si>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</si>
  <si>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E2701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</si>
  <si>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</si>
  <si>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</si>
  <si>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</si>
  <si>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</si>
  <si>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</si>
  <si>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</si>
  <si>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</si>
  <si>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</si>
  <si>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</si>
  <si>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</si>
  <si>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</si>
  <si>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</si>
  <si>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</si>
  <si>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</si>
  <si>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</si>
  <si>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</si>
  <si>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Council Tax</t>
  </si>
  <si>
    <t>Non-Domestic Rates</t>
  </si>
  <si>
    <t>Barking and Dagenham</t>
  </si>
  <si>
    <t>Bath &amp; North East Somerset</t>
  </si>
  <si>
    <t>Bedford</t>
  </si>
  <si>
    <t>Blackburn with Darwen</t>
  </si>
  <si>
    <t>Blackpool</t>
  </si>
  <si>
    <t>Bournemouth</t>
  </si>
  <si>
    <t>Bracknell Forest</t>
  </si>
  <si>
    <t>Brighton &amp; Hove</t>
  </si>
  <si>
    <t>Bristol</t>
  </si>
  <si>
    <t>Darlington</t>
  </si>
  <si>
    <t>Derby</t>
  </si>
  <si>
    <t>Durham</t>
  </si>
  <si>
    <t>East Riding of Yorkshire</t>
  </si>
  <si>
    <t>Halton</t>
  </si>
  <si>
    <t>Hammersmith and Fulham</t>
  </si>
  <si>
    <t>Hartlepool</t>
  </si>
  <si>
    <t>Herefordshire</t>
  </si>
  <si>
    <t>Hinckley and Bosworth</t>
  </si>
  <si>
    <t>E0551</t>
  </si>
  <si>
    <t>Isle of Wight Council</t>
  </si>
  <si>
    <t>Kensington and Chelsea</t>
  </si>
  <si>
    <t>Kings Lynn and West Norfolk</t>
  </si>
  <si>
    <t>Kingston upon Hull</t>
  </si>
  <si>
    <t>Leicester</t>
  </si>
  <si>
    <t>Luton</t>
  </si>
  <si>
    <t>Medway</t>
  </si>
  <si>
    <t>Middlesbrough</t>
  </si>
  <si>
    <t>Milton Keynes</t>
  </si>
  <si>
    <t>Newark and Sherwood</t>
  </si>
  <si>
    <t>North East Lincolnshire</t>
  </si>
  <si>
    <t>North Lincolnshire</t>
  </si>
  <si>
    <t>North Somerset</t>
  </si>
  <si>
    <t>Nottingham</t>
  </si>
  <si>
    <t>Nuneaton and Bedworth</t>
  </si>
  <si>
    <t>Oadby and Wigston</t>
  </si>
  <si>
    <t>Peterborough</t>
  </si>
  <si>
    <t>Plymouth</t>
  </si>
  <si>
    <t>Poole</t>
  </si>
  <si>
    <t>Portsmouth</t>
  </si>
  <si>
    <t>Reading</t>
  </si>
  <si>
    <t>Redcar and Cleveland</t>
  </si>
  <si>
    <t>Reigate and Banstead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</si>
  <si>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</si>
  <si>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</si>
  <si>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</si>
  <si>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</si>
  <si>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</si>
  <si>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</si>
  <si>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</si>
  <si>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</si>
  <si>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</si>
  <si>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</si>
  <si>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Tonbridge and Malling</t>
  </si>
  <si>
    <t>Torbay</t>
  </si>
  <si>
    <t>Warrington</t>
  </si>
  <si>
    <t>West Berkshire</t>
  </si>
  <si>
    <t>Weymouth and Portland</t>
  </si>
  <si>
    <t>Windsor and Maidenhead</t>
  </si>
  <si>
    <t>Wokingham</t>
  </si>
  <si>
    <t>York</t>
  </si>
  <si>
    <t>Inner London</t>
  </si>
  <si>
    <t>Outer London</t>
  </si>
  <si>
    <t>All London</t>
  </si>
  <si>
    <t>Shire Districts</t>
  </si>
  <si>
    <t>All England</t>
  </si>
  <si>
    <t>collectable debit</t>
  </si>
  <si>
    <t>as a % of net</t>
  </si>
  <si>
    <t/>
  </si>
  <si>
    <t>£000s</t>
  </si>
  <si>
    <t>Unitary Authority</t>
  </si>
  <si>
    <t>Shire District</t>
  </si>
  <si>
    <t>Metropolitan</t>
  </si>
  <si>
    <t>Local Authority :</t>
  </si>
  <si>
    <t>Class :</t>
  </si>
  <si>
    <t>Amount</t>
  </si>
  <si>
    <t xml:space="preserve">Amount collected </t>
  </si>
  <si>
    <t>collected by</t>
  </si>
  <si>
    <t>Estimate of</t>
  </si>
  <si>
    <t>as a % of amount</t>
  </si>
  <si>
    <t>collectable</t>
  </si>
  <si>
    <t xml:space="preserve"> collectable</t>
  </si>
  <si>
    <t>amount</t>
  </si>
  <si>
    <t>in the year*</t>
  </si>
  <si>
    <t>* Also known as the Net Collectable Debit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</si>
  <si>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</si>
  <si>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</si>
  <si>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</si>
  <si>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</si>
  <si>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</si>
  <si>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</si>
  <si>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</si>
  <si>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</si>
  <si>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</si>
  <si>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</si>
  <si>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London</t>
  </si>
  <si>
    <t>Yorkshire &amp; the Humber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</si>
  <si>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</si>
  <si>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</si>
  <si>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</si>
  <si>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</si>
  <si>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</si>
  <si>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</si>
  <si>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</si>
  <si>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Non-domestic rates</t>
  </si>
  <si>
    <t>2016-17</t>
  </si>
  <si>
    <t>by 31 March 2017</t>
  </si>
  <si>
    <t xml:space="preserve"> 31 March 2017</t>
  </si>
  <si>
    <r>
      <rPr>
        <sz val="14"/>
        <color theme="0"/>
        <rFont val="Arial"/>
        <family val="2"/>
      </rPr>
      <t xml:space="preserve">Table 6 </t>
    </r>
    <r>
      <rPr>
        <b/>
        <sz val="14"/>
        <color theme="0"/>
        <rFont val="Arial"/>
        <family val="2"/>
      </rPr>
      <t>: Council tax and non-domestic rates : collection amounts and rates - England : 2016-17 and 2017-18</t>
    </r>
  </si>
  <si>
    <t>2017-18</t>
  </si>
  <si>
    <t xml:space="preserve"> 31 March 2018</t>
  </si>
  <si>
    <t>by 31 March 2018</t>
  </si>
  <si>
    <t>Folkestone and Hythe</t>
  </si>
  <si>
    <t>Note: Shepway is now known as Folkestone and Hythe</t>
  </si>
  <si>
    <r>
      <t xml:space="preserve">282 </t>
    </r>
    <r>
      <rPr>
        <vertAlign val="superscript"/>
        <sz val="10"/>
        <rFont val="Arial"/>
        <family val="2"/>
      </rPr>
      <t>(R)</t>
    </r>
  </si>
  <si>
    <t>(R) Revisions to 2017-18 data following corrections from authorities</t>
  </si>
  <si>
    <r>
      <t xml:space="preserve">139 </t>
    </r>
    <r>
      <rPr>
        <vertAlign val="superscript"/>
        <sz val="10"/>
        <rFont val="Arial"/>
        <family val="2"/>
      </rPr>
      <t>(R)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</si>
</sst>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&quot;£&quot;#,##0"/>
    <numFmt numFmtId="166" formatCode="0.0"/>
    <numFmt numFmtId="167" formatCode="#,##0.0"/>
    <numFmt numFmtId="168" formatCode="_-* #,##0_-;\-* #,##0_-;_-* &quot;-&quot;??_-;_-@_-"/>
    <numFmt numFmtId="169" formatCode="_-* #,##0.0_-;\-* #,##0.0_-;_-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8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u/>
      <sz val="18"/>
      <name val="Arial"/>
      <family val="2"/>
    </font>
    <font>
      <sz val="14"/>
      <color theme="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008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1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3" borderId="0" xfId="3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4" xfId="0" applyFill="1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0" fontId="7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4" fillId="4" borderId="5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8" fontId="6" fillId="0" borderId="0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 applyProtection="1">
      <alignment horizontal="right"/>
    </xf>
    <xf numFmtId="169" fontId="6" fillId="0" borderId="15" xfId="1" applyNumberFormat="1" applyFont="1" applyBorder="1" applyAlignment="1" applyProtection="1">
      <alignment horizontal="right"/>
    </xf>
    <xf numFmtId="169" fontId="6" fillId="0" borderId="15" xfId="1" applyNumberFormat="1" applyFont="1" applyBorder="1" applyAlignment="1">
      <alignment horizontal="right"/>
    </xf>
    <xf numFmtId="3" fontId="3" fillId="5" borderId="0" xfId="0" applyNumberFormat="1" applyFont="1" applyFill="1" applyBorder="1"/>
    <xf numFmtId="0" fontId="0" fillId="5" borderId="0" xfId="0" applyFill="1" applyBorder="1"/>
    <xf numFmtId="168" fontId="4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2" fillId="0" borderId="15" xfId="0" applyFont="1" applyBorder="1" applyAlignment="1">
      <alignment horizontal="center" vertical="center"/>
    </xf>
    <xf numFmtId="169" fontId="6" fillId="0" borderId="0" xfId="1" applyNumberFormat="1" applyFont="1" applyBorder="1"/>
    <xf numFmtId="0" fontId="0" fillId="0" borderId="16" xfId="0" applyBorder="1"/>
    <xf numFmtId="3" fontId="5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7" fontId="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/>
    <xf numFmtId="165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0" fillId="0" borderId="13" xfId="0" applyFill="1" applyBorder="1" applyAlignment="1" applyProtection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/>
    <xf numFmtId="0" fontId="12" fillId="0" borderId="15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3" fillId="0" borderId="15" xfId="0" quotePrefix="1" applyFont="1" applyFill="1" applyBorder="1" applyAlignment="1" applyProtection="1">
      <alignment horizontal="centerContinuous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Alignment="1">
      <alignment horizontal="center"/>
    </xf>
    <xf numFmtId="0" fontId="4" fillId="2" borderId="5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14" xfId="0" applyFont="1" applyFill="1" applyBorder="1" applyAlignment="1" applyProtection="1">
      <alignment vertical="center"/>
    </xf>
    <xf numFmtId="0" fontId="6" fillId="0" borderId="0" xfId="0" applyFont="1" applyAlignment="1"/>
    <xf numFmtId="169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9" fontId="2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/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Fill="1" applyBorder="1" applyAlignment="1" applyProtection="1">
      <alignment horizontal="right" vertical="center" indent="1"/>
    </xf>
    <xf numFmtId="0" fontId="8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0" xfId="0" applyFont="1" applyBorder="1"/>
    <xf numFmtId="168" fontId="4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8" fontId="4" fillId="0" borderId="7" xfId="1" applyNumberFormat="1" applyFont="1" applyBorder="1" applyAlignment="1" applyProtection="1">
      <alignment horizontal="right"/>
    </xf>
    <xf numFmtId="168" fontId="4" fillId="0" borderId="1" xfId="1" applyNumberFormat="1" applyFont="1" applyBorder="1" applyAlignment="1" applyProtection="1">
      <alignment horizontal="right"/>
    </xf>
    <xf numFmtId="169" fontId="4" fillId="0" borderId="19" xfId="1" applyNumberFormat="1" applyFont="1" applyBorder="1" applyAlignment="1" applyProtection="1">
      <alignment horizontal="right"/>
    </xf>
    <xf numFmtId="169" fontId="4" fillId="0" borderId="8" xfId="1" applyNumberFormat="1" applyFont="1" applyBorder="1" applyAlignment="1" applyProtection="1">
      <alignment horizontal="center"/>
    </xf>
    <xf numFmtId="169" fontId="4" fillId="0" borderId="19" xfId="1" applyNumberFormat="1" applyFont="1" applyBorder="1" applyAlignment="1" applyProtection="1">
      <alignment horizontal="center"/>
    </xf>
    <xf numFmtId="169" fontId="4" fillId="0" borderId="19" xfId="1" applyNumberFormat="1" applyFont="1" applyBorder="1" applyAlignment="1">
      <alignment horizontal="center"/>
    </xf>
    <xf numFmtId="166" fontId="4" fillId="0" borderId="19" xfId="1" applyNumberFormat="1" applyFont="1" applyBorder="1" applyAlignment="1" applyProtection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ill="1" applyBorder="1" applyAlignment="1">
      <alignment horizontal="center" wrapText="1"/>
    </xf>
    <xf numFmtId="166" fontId="0" fillId="5" borderId="0" xfId="0" applyNumberFormat="1" applyFill="1" applyBorder="1" applyAlignment="1">
      <alignment horizontal="right" wrapText="1"/>
    </xf>
    <xf numFmtId="0" fontId="0" fillId="5" borderId="19" xfId="0" applyFill="1" applyBorder="1" applyAlignment="1">
      <alignment horizontal="center" wrapText="1"/>
    </xf>
    <xf numFmtId="0" fontId="0" fillId="5" borderId="0" xfId="0" applyFill="1" applyAlignment="1">
      <alignment horizontal="right" wrapText="1"/>
    </xf>
    <xf numFmtId="166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3" fontId="21" fillId="9" borderId="7" xfId="0" applyNumberFormat="1" applyFont="1" applyFill="1" applyBorder="1" applyAlignment="1" applyProtection="1">
      <alignment horizontal="left" vertical="center" wrapText="1"/>
    </xf>
    <xf numFmtId="3" fontId="21" fillId="9" borderId="1" xfId="0" applyNumberFormat="1" applyFont="1" applyFill="1" applyBorder="1" applyAlignment="1" applyProtection="1">
      <alignment horizontal="left" vertical="center" wrapText="1"/>
    </xf>
    <xf numFmtId="3" fontId="21" fillId="9" borderId="8" xfId="0" applyNumberFormat="1" applyFont="1" applyFill="1" applyBorder="1" applyAlignment="1" applyProtection="1">
      <alignment horizontal="left" vertical="center" wrapText="1"/>
    </xf>
    <xf numFmtId="0" fontId="14" fillId="9" borderId="2" xfId="0" quotePrefix="1" applyFont="1" applyFill="1" applyBorder="1" applyAlignment="1">
      <alignment horizontal="left"/>
    </xf>
    <xf numFmtId="0" fontId="14" fillId="9" borderId="0" xfId="0" quotePrefix="1" applyFont="1" applyFill="1" applyBorder="1" applyAlignment="1">
      <alignment horizontal="right"/>
    </xf>
    <xf numFmtId="0" fontId="14" fillId="9" borderId="9" xfId="0" quotePrefix="1" applyFont="1" applyFill="1" applyBorder="1" applyAlignment="1">
      <alignment horizontal="left"/>
    </xf>
    <xf numFmtId="0" fontId="14" fillId="9" borderId="18" xfId="0" quotePrefix="1" applyFont="1" applyFill="1" applyBorder="1" applyAlignment="1">
      <alignment horizontal="left"/>
    </xf>
    <xf numFmtId="0" fontId="21" fillId="9" borderId="18" xfId="0" applyFont="1" applyFill="1" applyBorder="1" applyAlignment="1">
      <alignment horizontal="center"/>
    </xf>
    <xf numFmtId="3" fontId="14" fillId="9" borderId="18" xfId="0" applyNumberFormat="1" applyFont="1" applyFill="1" applyBorder="1" applyAlignment="1" applyProtection="1">
      <alignment horizontal="center" vertical="center" wrapText="1"/>
    </xf>
    <xf numFmtId="0" fontId="20" fillId="9" borderId="18" xfId="0" applyFont="1" applyFill="1" applyBorder="1" applyAlignment="1">
      <alignment horizontal="left" wrapText="1"/>
    </xf>
    <xf numFmtId="0" fontId="20" fillId="9" borderId="18" xfId="0" applyFont="1" applyFill="1" applyBorder="1"/>
    <xf numFmtId="0" fontId="20" fillId="9" borderId="10" xfId="0" applyFont="1" applyFill="1" applyBorder="1" applyAlignment="1">
      <alignment horizontal="left" wrapText="1"/>
    </xf>
    <xf numFmtId="0" fontId="0" fillId="5" borderId="6" xfId="0" applyFill="1" applyBorder="1" applyAlignment="1">
      <alignment horizontal="right" wrapText="1"/>
    </xf>
    <xf numFmtId="168" fontId="1" fillId="0" borderId="0" xfId="1" applyNumberFormat="1" applyFont="1" applyBorder="1" applyAlignment="1" applyProtection="1">
      <alignment horizontal="right"/>
    </xf>
    <xf numFmtId="169" fontId="1" fillId="0" borderId="19" xfId="1" applyNumberFormat="1" applyFont="1" applyBorder="1" applyAlignment="1" applyProtection="1">
      <alignment horizontal="right"/>
    </xf>
    <xf numFmtId="169" fontId="1" fillId="0" borderId="19" xfId="1" applyNumberFormat="1" applyFont="1" applyBorder="1" applyAlignment="1" applyProtection="1">
      <alignment horizontal="center"/>
    </xf>
    <xf numFmtId="3" fontId="1" fillId="6" borderId="0" xfId="1" applyNumberFormat="1" applyFont="1" applyFill="1" applyBorder="1" applyAlignment="1">
      <alignment horizontal="right" vertical="center"/>
    </xf>
    <xf numFmtId="0" fontId="4" fillId="11" borderId="5" xfId="0" applyFont="1" applyFill="1" applyBorder="1"/>
    <xf numFmtId="0" fontId="3" fillId="0" borderId="0" xfId="0" applyFont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0" fillId="0" borderId="7" xfId="0" applyNumberFormat="1" applyBorder="1"/>
    <xf numFmtId="3" fontId="0" fillId="0" borderId="1" xfId="0" applyNumberFormat="1" applyBorder="1"/>
    <xf numFmtId="166" fontId="0" fillId="0" borderId="8" xfId="0" applyNumberFormat="1" applyBorder="1" applyAlignment="1">
      <alignment horizontal="center"/>
    </xf>
    <xf numFmtId="3" fontId="0" fillId="0" borderId="2" xfId="0" applyNumberFormat="1" applyBorder="1"/>
    <xf numFmtId="3" fontId="0" fillId="0" borderId="0" xfId="0" applyNumberFormat="1" applyBorder="1"/>
    <xf numFmtId="166" fontId="0" fillId="0" borderId="19" xfId="0" applyNumberFormat="1" applyBorder="1" applyAlignment="1">
      <alignment horizontal="center"/>
    </xf>
    <xf numFmtId="3" fontId="0" fillId="0" borderId="9" xfId="0" applyNumberFormat="1" applyBorder="1"/>
    <xf numFmtId="3" fontId="0" fillId="0" borderId="18" xfId="0" applyNumberFormat="1" applyBorder="1"/>
    <xf numFmtId="166" fontId="0" fillId="0" borderId="10" xfId="0" applyNumberFormat="1" applyBorder="1" applyAlignment="1">
      <alignment horizontal="center"/>
    </xf>
    <xf numFmtId="3" fontId="1" fillId="6" borderId="7" xfId="1" applyNumberFormat="1" applyFont="1" applyFill="1" applyBorder="1" applyAlignment="1">
      <alignment horizontal="right" vertical="center"/>
    </xf>
    <xf numFmtId="3" fontId="1" fillId="6" borderId="1" xfId="1" applyNumberFormat="1" applyFont="1" applyFill="1" applyBorder="1" applyAlignment="1">
      <alignment horizontal="right" vertical="center"/>
    </xf>
    <xf numFmtId="166" fontId="0" fillId="6" borderId="8" xfId="0" applyNumberFormat="1" applyFill="1" applyBorder="1" applyAlignment="1">
      <alignment horizontal="center"/>
    </xf>
    <xf numFmtId="3" fontId="1" fillId="6" borderId="2" xfId="1" applyNumberFormat="1" applyFont="1" applyFill="1" applyBorder="1" applyAlignment="1">
      <alignment horizontal="right" vertical="center"/>
    </xf>
    <xf numFmtId="166" fontId="0" fillId="6" borderId="19" xfId="0" applyNumberFormat="1" applyFill="1" applyBorder="1" applyAlignment="1">
      <alignment horizontal="center"/>
    </xf>
    <xf numFmtId="3" fontId="1" fillId="6" borderId="9" xfId="1" applyNumberFormat="1" applyFont="1" applyFill="1" applyBorder="1" applyAlignment="1">
      <alignment horizontal="right" vertical="center"/>
    </xf>
    <xf numFmtId="3" fontId="1" fillId="6" borderId="18" xfId="1" applyNumberFormat="1" applyFont="1" applyFill="1" applyBorder="1" applyAlignment="1">
      <alignment horizontal="right" vertical="center"/>
    </xf>
    <xf numFmtId="166" fontId="0" fillId="6" borderId="10" xfId="0" applyNumberFormat="1" applyFill="1" applyBorder="1" applyAlignment="1">
      <alignment horizontal="center"/>
    </xf>
    <xf numFmtId="169" fontId="4" fillId="5" borderId="0" xfId="1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169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9" fontId="3" fillId="5" borderId="0" xfId="1" applyNumberFormat="1" applyFont="1" applyFill="1" applyBorder="1" applyAlignment="1">
      <alignment horizontal="right"/>
    </xf>
    <xf numFmtId="169" fontId="3" fillId="5" borderId="5" xfId="1" applyNumberFormat="1" applyFont="1" applyFill="1" applyBorder="1" applyAlignment="1">
      <alignment horizontal="right"/>
    </xf>
    <xf numFmtId="0" fontId="3" fillId="0" borderId="0" xfId="0" applyFont="1"/>
    <xf numFmtId="168" fontId="3" fillId="0" borderId="9" xfId="1" applyNumberFormat="1" applyFont="1" applyBorder="1" applyAlignment="1" applyProtection="1">
      <alignment horizontal="right"/>
    </xf>
    <xf numFmtId="168" fontId="3" fillId="0" borderId="18" xfId="1" applyNumberFormat="1" applyFont="1" applyBorder="1" applyAlignment="1" applyProtection="1">
      <alignment horizontal="right"/>
    </xf>
    <xf numFmtId="169" fontId="3" fillId="0" borderId="10" xfId="1" quotePrefix="1" applyNumberFormat="1" applyFont="1" applyBorder="1" applyAlignment="1" applyProtection="1">
      <alignment horizontal="center"/>
    </xf>
    <xf numFmtId="169" fontId="3" fillId="5" borderId="0" xfId="1" applyNumberFormat="1" applyFont="1" applyFill="1" applyBorder="1" applyAlignment="1" applyProtection="1">
      <alignment horizontal="right"/>
    </xf>
    <xf numFmtId="169" fontId="3" fillId="5" borderId="5" xfId="1" applyNumberFormat="1" applyFont="1" applyFill="1" applyBorder="1" applyAlignment="1" applyProtection="1">
      <alignment horizontal="right"/>
    </xf>
    <xf numFmtId="3" fontId="1" fillId="12" borderId="2" xfId="1" applyNumberFormat="1" applyFont="1" applyFill="1" applyBorder="1" applyAlignment="1">
      <alignment horizontal="right" vertical="center"/>
    </xf>
    <xf numFmtId="0" fontId="3" fillId="12" borderId="4" xfId="0" applyFont="1" applyFill="1" applyBorder="1" applyAlignment="1">
      <alignment horizontal="right"/>
    </xf>
    <xf numFmtId="0" fontId="1" fillId="12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right" vertical="center"/>
    </xf>
    <xf numFmtId="0" fontId="3" fillId="12" borderId="5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3" fontId="3" fillId="12" borderId="9" xfId="0" applyNumberFormat="1" applyFont="1" applyFill="1" applyBorder="1" applyAlignment="1">
      <alignment horizontal="right" vertical="center"/>
    </xf>
    <xf numFmtId="3" fontId="3" fillId="12" borderId="10" xfId="0" applyNumberFormat="1" applyFont="1" applyFill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3" fillId="12" borderId="18" xfId="0" applyNumberFormat="1" applyFont="1" applyFill="1" applyBorder="1" applyAlignment="1">
      <alignment horizontal="right" vertical="center"/>
    </xf>
    <xf numFmtId="0" fontId="1" fillId="2" borderId="5" xfId="0" applyFont="1" applyFill="1" applyBorder="1"/>
    <xf numFmtId="0" fontId="4" fillId="4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right"/>
    </xf>
    <xf numFmtId="0" fontId="24" fillId="5" borderId="0" xfId="0" applyFont="1" applyFill="1" applyAlignment="1"/>
    <xf numFmtId="0" fontId="24" fillId="5" borderId="0" xfId="0" applyFont="1" applyFill="1"/>
    <xf numFmtId="0" fontId="0" fillId="5" borderId="0" xfId="0" applyFill="1" applyAlignment="1">
      <alignment horizontal="center"/>
    </xf>
    <xf numFmtId="166" fontId="0" fillId="5" borderId="0" xfId="0" applyNumberFormat="1" applyFill="1"/>
    <xf numFmtId="0" fontId="24" fillId="5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" fillId="5" borderId="1" xfId="0" applyFont="1" applyFill="1" applyBorder="1"/>
    <xf numFmtId="0" fontId="4" fillId="5" borderId="0" xfId="0" applyFont="1" applyFill="1" applyBorder="1"/>
    <xf numFmtId="0" fontId="4" fillId="0" borderId="0" xfId="0" applyFont="1" applyBorder="1"/>
    <xf numFmtId="0" fontId="1" fillId="2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9" fontId="19" fillId="13" borderId="11" xfId="1" applyNumberFormat="1" applyFont="1" applyFill="1" applyBorder="1" applyAlignment="1" applyProtection="1">
      <alignment horizontal="left"/>
    </xf>
    <xf numFmtId="0" fontId="18" fillId="13" borderId="12" xfId="0" applyFont="1" applyFill="1" applyBorder="1" applyAlignment="1">
      <alignment horizontal="left"/>
    </xf>
    <xf numFmtId="0" fontId="18" fillId="13" borderId="13" xfId="0" applyFont="1" applyFill="1" applyBorder="1" applyAlignment="1">
      <alignment horizontal="left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 applyProtection="1">
      <alignment horizontal="left" vertical="center" wrapText="1"/>
    </xf>
    <xf numFmtId="3" fontId="14" fillId="9" borderId="1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9" fontId="6" fillId="0" borderId="1" xfId="1" applyNumberFormat="1" applyFont="1" applyBorder="1" applyAlignment="1" applyProtection="1">
      <alignment horizontal="right"/>
    </xf>
    <xf numFmtId="169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169" fontId="3" fillId="0" borderId="20" xfId="1" applyNumberFormat="1" applyFont="1" applyBorder="1" applyAlignment="1">
      <alignment horizontal="center"/>
    </xf>
    <xf numFmtId="169" fontId="3" fillId="0" borderId="21" xfId="1" applyNumberFormat="1" applyFont="1" applyBorder="1" applyAlignment="1">
      <alignment horizontal="center"/>
    </xf>
    <xf numFmtId="169" fontId="3" fillId="0" borderId="22" xfId="1" applyNumberFormat="1" applyFont="1" applyBorder="1" applyAlignment="1">
      <alignment horizontal="center"/>
    </xf>
    <xf numFmtId="168" fontId="3" fillId="0" borderId="20" xfId="1" applyNumberFormat="1" applyFont="1" applyBorder="1" applyAlignment="1">
      <alignment horizontal="center"/>
    </xf>
    <xf numFmtId="168" fontId="3" fillId="0" borderId="21" xfId="1" applyNumberFormat="1" applyFont="1" applyBorder="1" applyAlignment="1">
      <alignment horizontal="center"/>
    </xf>
    <xf numFmtId="168" fontId="3" fillId="0" borderId="22" xfId="1" applyNumberFormat="1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_10-11 Data (2009)" xfId="3"/>
  </cellStyles>
  <dxfs count="0"/>
  <tableStyles count="0" defaultTableStyle="TableStyleMedium2" defaultPivotStyle="PivotStyleLight16"/>
  <colors>
    <mruColors>
      <color rgb="FFD8E4BC"/>
      <color rgb="FF000080"/>
      <color rgb="FFDAEEF3"/>
      <color rgb="FFFFFF99"/>
      <color rgb="FFF5FA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L2" fmlaRange="LAlist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276225</xdr:rowOff>
        </xdr:from>
        <xdr:to>
          <xdr:col>1</xdr:col>
          <xdr:colOff>2085975</xdr:colOff>
          <xdr:row>7</xdr:row>
          <xdr:rowOff>57150</xdr:rowOff>
        </xdr:to>
        <xdr:sp macro="" textlink="">
          <xdr:nvSpPr>
            <xdr:cNvPr id="4192" name="List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298323/Band_D_time_series_tex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 PPs"/>
      <sheetName val="exc PPs"/>
      <sheetName val="exc PPs %"/>
      <sheetName val="Area CT"/>
      <sheetName val="Area CT %"/>
      <sheetName val="list"/>
    </sheetNames>
    <sheetDataSet>
      <sheetData sheetId="0"/>
      <sheetData sheetId="1"/>
      <sheetData sheetId="2"/>
      <sheetData sheetId="3"/>
      <sheetData sheetId="4">
        <row r="421">
          <cell r="B421" t="str">
            <v>England</v>
          </cell>
        </row>
        <row r="423">
          <cell r="B423" t="str">
            <v>Inner London boroughs (excluding GLA)</v>
          </cell>
        </row>
        <row r="424">
          <cell r="B424" t="str">
            <v>Outer London boroughs (excluding GLA)</v>
          </cell>
        </row>
        <row r="425">
          <cell r="B425" t="str">
            <v>London boroughs (excluding GLA)</v>
          </cell>
        </row>
        <row r="426">
          <cell r="B426" t="str">
            <v>Greater London Authority</v>
          </cell>
        </row>
        <row r="427">
          <cell r="B427" t="str">
            <v>Metropolitan districts (excluding major precepting authorities)</v>
          </cell>
        </row>
        <row r="428">
          <cell r="B428" t="str">
            <v>Metropolitan police authorities</v>
          </cell>
        </row>
        <row r="429">
          <cell r="B429" t="str">
            <v>Metropolitan fire and rescue authorities</v>
          </cell>
        </row>
        <row r="430">
          <cell r="B430" t="str">
            <v>Unitary authorities  (excluding major precepting authorities)</v>
          </cell>
        </row>
        <row r="431">
          <cell r="B431" t="str">
            <v>Shire counties</v>
          </cell>
        </row>
        <row r="432">
          <cell r="B432" t="str">
            <v>Shire districts (excluding major precepting authorities)</v>
          </cell>
        </row>
        <row r="433">
          <cell r="B433" t="str">
            <v>Shire police authorities</v>
          </cell>
        </row>
        <row r="434">
          <cell r="B434" t="str">
            <v>Police and Crime Commissioners (excluding Met Police)</v>
          </cell>
        </row>
        <row r="435">
          <cell r="B435" t="str">
            <v>Combined fire and rescue authorities</v>
          </cell>
        </row>
        <row r="437">
          <cell r="B437" t="str">
            <v>Inner London boroughs (including GLA)</v>
          </cell>
        </row>
        <row r="438">
          <cell r="B438" t="str">
            <v>Outer London boroughs (including GLA)</v>
          </cell>
        </row>
        <row r="439">
          <cell r="B439" t="str">
            <v>London boroughs (including GLA)</v>
          </cell>
        </row>
        <row r="440">
          <cell r="B440" t="str">
            <v>Metropolitan districts (including major precepting authorities)</v>
          </cell>
        </row>
        <row r="441">
          <cell r="B441" t="str">
            <v>Unitary authorities  (including major precepting authorities)</v>
          </cell>
        </row>
        <row r="442">
          <cell r="B442" t="str">
            <v>Shire districts (including major precepting authorities)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39"/>
  <sheetViews>
    <sheetView showGridLines="0" tabSelected="1" zoomScale="90" zoomScaleNormal="90" zoomScaleSheetLayoutView="75" workbookViewId="0">
      <selection activeCell="B37" sqref="B37"/>
    </sheetView>
  </sheetViews>
  <sheetFormatPr defaultRowHeight="15" x14ac:dyDescent="0.2"/>
  <cols>
    <col min="1" max="1" width="3.5703125" style="2" customWidth="1"/>
    <col min="2" max="2" width="32.5703125" style="1" bestFit="1" customWidth="1"/>
    <col min="3" max="3" width="18.7109375" style="1" customWidth="1"/>
    <col min="4" max="4" width="21.140625" style="1" bestFit="1" customWidth="1"/>
    <col min="5" max="5" width="6.7109375" style="1" customWidth="1"/>
    <col min="6" max="6" width="18.7109375" style="1" customWidth="1"/>
    <col min="7" max="7" width="7.7109375" style="1" customWidth="1"/>
    <col min="8" max="8" width="18.7109375" style="1" customWidth="1"/>
    <col min="9" max="9" width="21.140625" style="1" bestFit="1" customWidth="1"/>
    <col min="10" max="10" width="6.7109375" style="1" customWidth="1"/>
    <col min="11" max="11" width="18.7109375" style="1" customWidth="1"/>
    <col min="12" max="12" width="5.7109375" style="3" customWidth="1"/>
  </cols>
  <sheetData>
    <row r="1" spans="1:12" s="3" customFormat="1" ht="18.75" thickBot="1" x14ac:dyDescent="0.3">
      <c r="A1" s="233" t="s">
        <v>701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s="8" customFormat="1" ht="23.25" x14ac:dyDescent="0.2">
      <c r="A2" s="72"/>
      <c r="B2" s="73"/>
      <c r="C2" s="74"/>
      <c r="D2" s="75"/>
      <c r="E2" s="76"/>
      <c r="F2" s="74"/>
      <c r="G2" s="74"/>
      <c r="H2" s="74"/>
      <c r="I2" s="74"/>
      <c r="J2" s="74"/>
      <c r="K2" s="74"/>
      <c r="L2" s="77">
        <v>1</v>
      </c>
    </row>
    <row r="3" spans="1:12" s="8" customFormat="1" ht="20.25" x14ac:dyDescent="0.2">
      <c r="A3" s="20"/>
      <c r="B3" s="19"/>
      <c r="C3" s="19"/>
      <c r="D3" s="19"/>
      <c r="E3" s="139"/>
      <c r="F3" s="140"/>
      <c r="G3" s="140"/>
      <c r="H3" s="140"/>
      <c r="I3" s="140"/>
      <c r="J3" s="140"/>
      <c r="K3" s="141"/>
      <c r="L3" s="32"/>
    </row>
    <row r="4" spans="1:12" s="8" customFormat="1" ht="20.25" x14ac:dyDescent="0.2">
      <c r="A4" s="21"/>
      <c r="B4" s="33"/>
      <c r="C4" s="248"/>
      <c r="D4" s="49"/>
      <c r="E4" s="244" t="s">
        <v>666</v>
      </c>
      <c r="F4" s="245"/>
      <c r="G4" s="242" t="str">
        <f>INDEX(Data!B13:B345,L2)</f>
        <v>Adur</v>
      </c>
      <c r="H4" s="242"/>
      <c r="I4" s="242"/>
      <c r="J4" s="242"/>
      <c r="K4" s="243"/>
      <c r="L4" s="32"/>
    </row>
    <row r="5" spans="1:12" s="8" customFormat="1" ht="20.25" x14ac:dyDescent="0.2">
      <c r="A5" s="21"/>
      <c r="B5" s="33"/>
      <c r="C5" s="248"/>
      <c r="D5" s="49"/>
      <c r="E5" s="215"/>
      <c r="F5" s="216"/>
      <c r="G5" s="213"/>
      <c r="H5" s="213"/>
      <c r="I5" s="213"/>
      <c r="J5" s="213"/>
      <c r="K5" s="214"/>
      <c r="L5" s="32"/>
    </row>
    <row r="6" spans="1:12" ht="20.25" x14ac:dyDescent="0.3">
      <c r="A6" s="21"/>
      <c r="B6" s="33"/>
      <c r="C6" s="248"/>
      <c r="D6" s="33"/>
      <c r="E6" s="142"/>
      <c r="F6" s="143" t="s">
        <v>667</v>
      </c>
      <c r="G6" s="246" t="str">
        <f>VLOOKUP(G$4,Data!B$13:U$345,3,FALSE)</f>
        <v>Shire District</v>
      </c>
      <c r="H6" s="246"/>
      <c r="I6" s="246"/>
      <c r="J6" s="246"/>
      <c r="K6" s="247"/>
      <c r="L6" s="32"/>
    </row>
    <row r="7" spans="1:12" s="3" customFormat="1" ht="14.1" customHeight="1" x14ac:dyDescent="0.3">
      <c r="A7" s="23"/>
      <c r="B7" s="33"/>
      <c r="C7" s="248"/>
      <c r="D7" s="33"/>
      <c r="E7" s="144"/>
      <c r="F7" s="145"/>
      <c r="G7" s="146"/>
      <c r="H7" s="147"/>
      <c r="I7" s="148"/>
      <c r="J7" s="149"/>
      <c r="K7" s="150"/>
      <c r="L7" s="32"/>
    </row>
    <row r="8" spans="1:12" s="3" customFormat="1" ht="14.1" customHeight="1" x14ac:dyDescent="0.2">
      <c r="A8" s="23"/>
      <c r="B8" s="31"/>
      <c r="C8" s="248"/>
      <c r="D8" s="87"/>
      <c r="E8" s="6"/>
      <c r="L8" s="32"/>
    </row>
    <row r="9" spans="1:12" s="3" customFormat="1" ht="14.1" customHeight="1" thickBot="1" x14ac:dyDescent="0.3">
      <c r="A9" s="78"/>
      <c r="B9" s="64"/>
      <c r="C9" s="79"/>
      <c r="D9" s="79"/>
      <c r="E9" s="80"/>
      <c r="F9" s="80"/>
      <c r="G9" s="81"/>
      <c r="H9" s="82"/>
      <c r="I9" s="83"/>
      <c r="J9" s="83"/>
      <c r="K9" s="83"/>
      <c r="L9" s="84"/>
    </row>
    <row r="10" spans="1:12" s="54" customFormat="1" x14ac:dyDescent="0.2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2" s="54" customFormat="1" ht="18" x14ac:dyDescent="0.25">
      <c r="A11" s="24"/>
      <c r="B11" s="25"/>
      <c r="C11" s="236" t="s">
        <v>592</v>
      </c>
      <c r="D11" s="237"/>
      <c r="E11" s="237"/>
      <c r="F11" s="237"/>
      <c r="G11" s="237"/>
      <c r="H11" s="237"/>
      <c r="I11" s="237"/>
      <c r="J11" s="237"/>
      <c r="K11" s="238"/>
      <c r="L11" s="26"/>
    </row>
    <row r="12" spans="1:12" s="54" customFormat="1" ht="15.75" x14ac:dyDescent="0.25">
      <c r="A12" s="24"/>
      <c r="B12" s="25"/>
      <c r="C12" s="249" t="s">
        <v>698</v>
      </c>
      <c r="D12" s="250"/>
      <c r="E12" s="250"/>
      <c r="F12" s="251"/>
      <c r="G12" s="91"/>
      <c r="H12" s="249" t="s">
        <v>702</v>
      </c>
      <c r="I12" s="250"/>
      <c r="J12" s="250"/>
      <c r="K12" s="251"/>
      <c r="L12" s="26"/>
    </row>
    <row r="13" spans="1:12" s="89" customFormat="1" ht="15.75" x14ac:dyDescent="0.2">
      <c r="A13" s="27"/>
      <c r="B13" s="25"/>
      <c r="C13" s="41" t="s">
        <v>671</v>
      </c>
      <c r="D13" s="41" t="s">
        <v>668</v>
      </c>
      <c r="E13" s="252" t="s">
        <v>669</v>
      </c>
      <c r="F13" s="252"/>
      <c r="G13" s="90"/>
      <c r="H13" s="41" t="s">
        <v>671</v>
      </c>
      <c r="I13" s="41" t="s">
        <v>668</v>
      </c>
      <c r="J13" s="252" t="s">
        <v>669</v>
      </c>
      <c r="K13" s="252"/>
      <c r="L13" s="88"/>
    </row>
    <row r="14" spans="1:12" s="89" customFormat="1" ht="15.75" x14ac:dyDescent="0.2">
      <c r="A14" s="27"/>
      <c r="B14" s="25"/>
      <c r="C14" s="41" t="s">
        <v>675</v>
      </c>
      <c r="D14" s="41" t="s">
        <v>670</v>
      </c>
      <c r="E14" s="253" t="s">
        <v>699</v>
      </c>
      <c r="F14" s="254"/>
      <c r="G14" s="90"/>
      <c r="H14" s="41" t="s">
        <v>675</v>
      </c>
      <c r="I14" s="41" t="s">
        <v>670</v>
      </c>
      <c r="J14" s="253" t="s">
        <v>704</v>
      </c>
      <c r="K14" s="254"/>
      <c r="L14" s="88"/>
    </row>
    <row r="15" spans="1:12" s="89" customFormat="1" ht="15.75" x14ac:dyDescent="0.2">
      <c r="A15" s="27"/>
      <c r="B15" s="25"/>
      <c r="C15" s="41" t="s">
        <v>674</v>
      </c>
      <c r="D15" s="41" t="s">
        <v>700</v>
      </c>
      <c r="E15" s="253" t="s">
        <v>672</v>
      </c>
      <c r="F15" s="253"/>
      <c r="G15" s="90"/>
      <c r="H15" s="41" t="s">
        <v>674</v>
      </c>
      <c r="I15" s="41" t="s">
        <v>703</v>
      </c>
      <c r="J15" s="253" t="s">
        <v>660</v>
      </c>
      <c r="K15" s="253"/>
      <c r="L15" s="88"/>
    </row>
    <row r="16" spans="1:12" s="89" customFormat="1" x14ac:dyDescent="0.2">
      <c r="A16" s="24"/>
      <c r="B16" s="25"/>
      <c r="C16" s="41" t="s">
        <v>676</v>
      </c>
      <c r="D16" s="41"/>
      <c r="E16" s="253" t="s">
        <v>673</v>
      </c>
      <c r="F16" s="253"/>
      <c r="G16" s="90"/>
      <c r="H16" s="41" t="s">
        <v>676</v>
      </c>
      <c r="I16" s="41"/>
      <c r="J16" s="253" t="s">
        <v>659</v>
      </c>
      <c r="K16" s="253"/>
      <c r="L16" s="88"/>
    </row>
    <row r="17" spans="1:12" ht="18.75" thickBot="1" x14ac:dyDescent="0.3">
      <c r="A17" s="28"/>
      <c r="B17" s="29"/>
      <c r="C17" s="42" t="s">
        <v>662</v>
      </c>
      <c r="D17" s="42" t="s">
        <v>662</v>
      </c>
      <c r="E17" s="43"/>
      <c r="F17" s="66" t="s">
        <v>0</v>
      </c>
      <c r="G17" s="92"/>
      <c r="H17" s="42" t="s">
        <v>662</v>
      </c>
      <c r="I17" s="42" t="s">
        <v>662</v>
      </c>
      <c r="J17" s="65"/>
      <c r="K17" s="66" t="s">
        <v>0</v>
      </c>
      <c r="L17" s="51"/>
    </row>
    <row r="18" spans="1:12" ht="18" x14ac:dyDescent="0.2">
      <c r="A18" s="28"/>
      <c r="B18" s="101" t="str">
        <f>INDEX(Data!$B$13:$B$345,L2)</f>
        <v>Adur</v>
      </c>
      <c r="C18" s="111">
        <f>VLOOKUP(G4,Data!B13:S345,4,FALSE)</f>
        <v>34225</v>
      </c>
      <c r="D18" s="111">
        <f>VLOOKUP(G4,Data!B13:S345,5,FALSE)</f>
        <v>33504</v>
      </c>
      <c r="E18" s="94"/>
      <c r="F18" s="95">
        <f>VLOOKUP(G4,Data!B13:S345,6,FALSE)</f>
        <v>97.893352812271729</v>
      </c>
      <c r="G18" s="96"/>
      <c r="H18" s="111">
        <f>VLOOKUP(G4,Data!B13:S345,8,FALSE)</f>
        <v>35663</v>
      </c>
      <c r="I18" s="111">
        <f>VLOOKUP(G4,Data!B13:S345,9,FALSE)</f>
        <v>34825</v>
      </c>
      <c r="J18" s="94"/>
      <c r="K18" s="95">
        <f>VLOOKUP(G4,Data!B13:S345,10,FALSE)</f>
        <v>97.650225724139801</v>
      </c>
      <c r="L18" s="51"/>
    </row>
    <row r="19" spans="1:12" ht="20.100000000000001" customHeight="1" x14ac:dyDescent="0.2">
      <c r="A19" s="28"/>
      <c r="B19" s="101"/>
      <c r="C19" s="111"/>
      <c r="D19" s="111"/>
      <c r="E19" s="94"/>
      <c r="F19" s="95"/>
      <c r="G19" s="96"/>
      <c r="H19" s="111"/>
      <c r="I19" s="111"/>
      <c r="J19" s="94"/>
      <c r="K19" s="95"/>
      <c r="L19" s="51"/>
    </row>
    <row r="20" spans="1:12" ht="15.75" x14ac:dyDescent="0.2">
      <c r="A20" s="22"/>
      <c r="B20" s="102" t="str">
        <f>+IF(G$6="Unitary Authority","Unitary Authorities",G$6)</f>
        <v>Shire District</v>
      </c>
      <c r="C20" s="111">
        <f>VLOOKUP($G$6,Data!$C$13:$S$345,3,FALSE)</f>
        <v>12285319.699999999</v>
      </c>
      <c r="D20" s="111">
        <f>VLOOKUP($G$6,Data!$C$13:$S$345,4,FALSE)</f>
        <v>12047030.699999999</v>
      </c>
      <c r="E20" s="94"/>
      <c r="F20" s="98">
        <f>VLOOKUP($G$6,Data!$C$13:$S$345,5,FALSE)</f>
        <v>98.060376076334421</v>
      </c>
      <c r="G20" s="96"/>
      <c r="H20" s="111">
        <f>VLOOKUP($G$6,Data!$C$13:$S$345,7,FALSE)</f>
        <v>12943776</v>
      </c>
      <c r="I20" s="111">
        <f>VLOOKUP($G$6,Data!$C$13:$S$345,8,FALSE)</f>
        <v>12683211</v>
      </c>
      <c r="J20" s="97"/>
      <c r="K20" s="98">
        <f>VLOOKUP($G$6,Data!$C$13:$S$345,9,FALSE)</f>
        <v>97.986947549154124</v>
      </c>
      <c r="L20" s="52"/>
    </row>
    <row r="21" spans="1:12" ht="15.75" x14ac:dyDescent="0.2">
      <c r="A21" s="22"/>
      <c r="B21" s="102"/>
      <c r="C21" s="111"/>
      <c r="D21" s="111"/>
      <c r="E21" s="94"/>
      <c r="F21" s="98"/>
      <c r="G21" s="96"/>
      <c r="H21" s="111"/>
      <c r="I21" s="111"/>
      <c r="J21" s="97"/>
      <c r="K21" s="98"/>
      <c r="L21" s="52"/>
    </row>
    <row r="22" spans="1:12" ht="15.75" x14ac:dyDescent="0.2">
      <c r="A22" s="50"/>
      <c r="B22" s="101" t="s">
        <v>658</v>
      </c>
      <c r="C22" s="111">
        <f>Data!$E$345</f>
        <v>26797091.699999999</v>
      </c>
      <c r="D22" s="111">
        <f>Data!$F$345</f>
        <v>26038595.699999999</v>
      </c>
      <c r="E22" s="94"/>
      <c r="F22" s="95">
        <f>Data!$G$345</f>
        <v>97.169483880969068</v>
      </c>
      <c r="G22" s="96"/>
      <c r="H22" s="111">
        <f>Data!$I$345</f>
        <v>28319489</v>
      </c>
      <c r="I22" s="111">
        <f>Data!$J$345</f>
        <v>27501615</v>
      </c>
      <c r="J22" s="97"/>
      <c r="K22" s="95">
        <f>Data!$K$345</f>
        <v>97.111974725250164</v>
      </c>
      <c r="L22" s="53"/>
    </row>
    <row r="23" spans="1:12" ht="16.5" x14ac:dyDescent="0.2">
      <c r="A23" s="50"/>
      <c r="B23" s="71"/>
      <c r="C23" s="100"/>
      <c r="D23" s="100"/>
      <c r="E23" s="94"/>
      <c r="F23" s="95"/>
      <c r="G23" s="96"/>
      <c r="H23" s="93"/>
      <c r="I23" s="93"/>
      <c r="J23" s="97"/>
      <c r="K23" s="95"/>
      <c r="L23" s="53"/>
    </row>
    <row r="24" spans="1:12" ht="18.75" thickBot="1" x14ac:dyDescent="0.25">
      <c r="A24" s="57"/>
      <c r="B24" s="55"/>
      <c r="C24" s="58"/>
      <c r="D24" s="58"/>
      <c r="E24" s="59"/>
      <c r="F24" s="60"/>
      <c r="G24" s="61"/>
      <c r="H24" s="58"/>
      <c r="I24" s="58"/>
      <c r="J24" s="62"/>
      <c r="K24" s="60"/>
      <c r="L24" s="63"/>
    </row>
    <row r="25" spans="1:12" ht="15.75" x14ac:dyDescent="0.2">
      <c r="A25" s="50"/>
      <c r="B25" s="48"/>
      <c r="C25" s="41"/>
      <c r="D25" s="41"/>
      <c r="E25" s="117"/>
      <c r="F25" s="39"/>
      <c r="G25" s="117"/>
      <c r="H25" s="41"/>
      <c r="I25" s="41"/>
      <c r="J25" s="56"/>
      <c r="K25" s="40"/>
      <c r="L25" s="53"/>
    </row>
    <row r="26" spans="1:12" ht="18" x14ac:dyDescent="0.25">
      <c r="A26" s="50"/>
      <c r="B26" s="48"/>
      <c r="C26" s="239" t="s">
        <v>697</v>
      </c>
      <c r="D26" s="240"/>
      <c r="E26" s="240"/>
      <c r="F26" s="240"/>
      <c r="G26" s="240"/>
      <c r="H26" s="240"/>
      <c r="I26" s="240"/>
      <c r="J26" s="240"/>
      <c r="K26" s="241"/>
      <c r="L26" s="53"/>
    </row>
    <row r="27" spans="1:12" ht="15.75" x14ac:dyDescent="0.25">
      <c r="A27" s="50"/>
      <c r="B27" s="48"/>
      <c r="C27" s="249" t="s">
        <v>698</v>
      </c>
      <c r="D27" s="250"/>
      <c r="E27" s="250"/>
      <c r="F27" s="251"/>
      <c r="G27" s="91"/>
      <c r="H27" s="249" t="s">
        <v>702</v>
      </c>
      <c r="I27" s="250"/>
      <c r="J27" s="250"/>
      <c r="K27" s="251"/>
      <c r="L27" s="53"/>
    </row>
    <row r="28" spans="1:12" ht="15.75" x14ac:dyDescent="0.2">
      <c r="A28" s="50"/>
      <c r="B28" s="48"/>
      <c r="C28" s="41" t="s">
        <v>671</v>
      </c>
      <c r="D28" s="41" t="s">
        <v>668</v>
      </c>
      <c r="E28" s="252" t="s">
        <v>669</v>
      </c>
      <c r="F28" s="252"/>
      <c r="G28" s="90"/>
      <c r="H28" s="41" t="s">
        <v>671</v>
      </c>
      <c r="I28" s="41" t="s">
        <v>668</v>
      </c>
      <c r="J28" s="252" t="s">
        <v>669</v>
      </c>
      <c r="K28" s="252"/>
      <c r="L28" s="53"/>
    </row>
    <row r="29" spans="1:12" ht="15.75" x14ac:dyDescent="0.2">
      <c r="A29" s="50"/>
      <c r="B29" s="48"/>
      <c r="C29" s="41" t="s">
        <v>675</v>
      </c>
      <c r="D29" s="41" t="s">
        <v>670</v>
      </c>
      <c r="E29" s="253" t="s">
        <v>699</v>
      </c>
      <c r="F29" s="254"/>
      <c r="G29" s="90"/>
      <c r="H29" s="41" t="s">
        <v>675</v>
      </c>
      <c r="I29" s="41" t="s">
        <v>670</v>
      </c>
      <c r="J29" s="253" t="s">
        <v>704</v>
      </c>
      <c r="K29" s="254"/>
      <c r="L29" s="53"/>
    </row>
    <row r="30" spans="1:12" ht="15.75" x14ac:dyDescent="0.2">
      <c r="A30" s="50"/>
      <c r="B30" s="48"/>
      <c r="C30" s="41" t="s">
        <v>674</v>
      </c>
      <c r="D30" s="41" t="s">
        <v>700</v>
      </c>
      <c r="E30" s="253" t="s">
        <v>660</v>
      </c>
      <c r="F30" s="253"/>
      <c r="G30" s="90"/>
      <c r="H30" s="41" t="s">
        <v>674</v>
      </c>
      <c r="I30" s="41" t="s">
        <v>703</v>
      </c>
      <c r="J30" s="253" t="s">
        <v>660</v>
      </c>
      <c r="K30" s="253"/>
      <c r="L30" s="53"/>
    </row>
    <row r="31" spans="1:12" x14ac:dyDescent="0.2">
      <c r="A31" s="50"/>
      <c r="B31" s="91"/>
      <c r="C31" s="41" t="s">
        <v>676</v>
      </c>
      <c r="D31" s="41"/>
      <c r="E31" s="253" t="s">
        <v>659</v>
      </c>
      <c r="F31" s="253"/>
      <c r="G31" s="90"/>
      <c r="H31" s="41" t="s">
        <v>676</v>
      </c>
      <c r="I31" s="41"/>
      <c r="J31" s="253" t="s">
        <v>659</v>
      </c>
      <c r="K31" s="253"/>
      <c r="L31" s="32"/>
    </row>
    <row r="32" spans="1:12" ht="16.5" thickBot="1" x14ac:dyDescent="0.3">
      <c r="A32" s="24"/>
      <c r="B32" s="104"/>
      <c r="C32" s="42" t="s">
        <v>662</v>
      </c>
      <c r="D32" s="42" t="s">
        <v>662</v>
      </c>
      <c r="E32" s="44"/>
      <c r="F32" s="66" t="s">
        <v>0</v>
      </c>
      <c r="G32" s="92"/>
      <c r="H32" s="42" t="s">
        <v>662</v>
      </c>
      <c r="I32" s="42" t="s">
        <v>662</v>
      </c>
      <c r="J32" s="44"/>
      <c r="K32" s="66" t="s">
        <v>0</v>
      </c>
      <c r="L32" s="26"/>
    </row>
    <row r="33" spans="1:12" ht="20.100000000000001" customHeight="1" x14ac:dyDescent="0.2">
      <c r="A33" s="28"/>
      <c r="B33" s="101" t="str">
        <f>INDEX(Data!B13:B345,L2)</f>
        <v>Adur</v>
      </c>
      <c r="C33" s="111">
        <f>VLOOKUP($G$4,Data!$B$13:$S$345,12,FALSE)</f>
        <v>19122</v>
      </c>
      <c r="D33" s="111">
        <f>VLOOKUP($G$4,Data!$B$13:$S$345,13,FALSE)</f>
        <v>18727</v>
      </c>
      <c r="E33" s="105"/>
      <c r="F33" s="95">
        <f>VLOOKUP($G$4,Data!$B$13:$S$345,14,FALSE)</f>
        <v>97.934316494090581</v>
      </c>
      <c r="G33" s="106"/>
      <c r="H33" s="111">
        <f>VLOOKUP($G$4,Data!$B$13:$S$345,16,FALSE)</f>
        <v>18879</v>
      </c>
      <c r="I33" s="111">
        <f>VLOOKUP($G$4,Data!$B$13:$S$345,17,FALSE)</f>
        <v>18625</v>
      </c>
      <c r="J33" s="105"/>
      <c r="K33" s="95">
        <f>VLOOKUP($G$4,Data!$B$13:$S$345,18,FALSE)</f>
        <v>98.654589755813305</v>
      </c>
      <c r="L33" s="26"/>
    </row>
    <row r="34" spans="1:12" ht="15.75" x14ac:dyDescent="0.25">
      <c r="A34" s="24"/>
      <c r="B34" s="103"/>
      <c r="C34" s="112"/>
      <c r="D34" s="112"/>
      <c r="E34" s="99"/>
      <c r="F34" s="107"/>
      <c r="G34" s="108"/>
      <c r="H34" s="111"/>
      <c r="I34" s="111"/>
      <c r="J34" s="99"/>
      <c r="K34" s="107"/>
      <c r="L34" s="26"/>
    </row>
    <row r="35" spans="1:12" ht="15.75" x14ac:dyDescent="0.2">
      <c r="A35" s="22"/>
      <c r="B35" s="102" t="str">
        <f>+IF(G$6="Unitary Authority","Unitary Authorities",G$6)</f>
        <v>Shire District</v>
      </c>
      <c r="C35" s="111">
        <f>VLOOKUP($G$6,Data!$C$13:$S$345,11,FALSE)</f>
        <v>7988405.4000000004</v>
      </c>
      <c r="D35" s="111">
        <f>VLOOKUP($G$6,Data!$C$13:$S$345,12,FALSE)</f>
        <v>7861058</v>
      </c>
      <c r="E35" s="94"/>
      <c r="F35" s="98">
        <f>VLOOKUP($G$6,Data!$C$13:$S$345,13,FALSE)</f>
        <v>98.405847054281949</v>
      </c>
      <c r="G35" s="96"/>
      <c r="H35" s="111">
        <f>VLOOKUP($G$6,Data!$C$13:$S$345,15,FALSE)</f>
        <v>7946252</v>
      </c>
      <c r="I35" s="111">
        <f>VLOOKUP($G$6,Data!$C$13:$S$345,16,FALSE)</f>
        <v>7824084</v>
      </c>
      <c r="J35" s="97"/>
      <c r="K35" s="98">
        <f>VLOOKUP($G$6,Data!$C$13:$S$345,17,FALSE)</f>
        <v>98.46257078179751</v>
      </c>
      <c r="L35" s="30"/>
    </row>
    <row r="36" spans="1:12" ht="15.75" x14ac:dyDescent="0.25">
      <c r="A36" s="50"/>
      <c r="B36" s="103"/>
      <c r="C36" s="112"/>
      <c r="D36" s="112"/>
      <c r="E36" s="99"/>
      <c r="F36" s="107"/>
      <c r="G36" s="108"/>
      <c r="H36" s="111"/>
      <c r="I36" s="111"/>
      <c r="J36" s="99"/>
      <c r="K36" s="107"/>
      <c r="L36" s="32"/>
    </row>
    <row r="37" spans="1:12" ht="15.75" x14ac:dyDescent="0.2">
      <c r="A37" s="50"/>
      <c r="B37" s="101" t="s">
        <v>658</v>
      </c>
      <c r="C37" s="111">
        <f>Data!$M$345</f>
        <v>24643214.399999999</v>
      </c>
      <c r="D37" s="111">
        <f>Data!$N$345</f>
        <v>24205471</v>
      </c>
      <c r="E37" s="94"/>
      <c r="F37" s="95">
        <f>Data!$O$345</f>
        <v>98.223675723082621</v>
      </c>
      <c r="G37" s="96"/>
      <c r="H37" s="111">
        <f>Data!$Q$345</f>
        <v>25287459</v>
      </c>
      <c r="I37" s="111">
        <f>Data!$R$345</f>
        <v>24873310</v>
      </c>
      <c r="J37" s="97"/>
      <c r="K37" s="95">
        <f>Data!$S$345</f>
        <v>98.362235604613332</v>
      </c>
      <c r="L37" s="32"/>
    </row>
    <row r="38" spans="1:12" ht="15.75" thickBot="1" x14ac:dyDescent="0.25">
      <c r="A38" s="22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30"/>
    </row>
    <row r="39" spans="1:12" s="110" customFormat="1" ht="22.5" customHeight="1" thickBot="1" x14ac:dyDescent="0.25">
      <c r="A39" s="113"/>
      <c r="B39" s="114" t="s">
        <v>677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</sheetData>
  <mergeCells count="27">
    <mergeCell ref="E29:F29"/>
    <mergeCell ref="J29:K29"/>
    <mergeCell ref="E30:F30"/>
    <mergeCell ref="J30:K30"/>
    <mergeCell ref="E31:F31"/>
    <mergeCell ref="J31:K31"/>
    <mergeCell ref="J16:K16"/>
    <mergeCell ref="C27:F27"/>
    <mergeCell ref="H27:K27"/>
    <mergeCell ref="E28:F28"/>
    <mergeCell ref="J28:K28"/>
    <mergeCell ref="A1:L1"/>
    <mergeCell ref="C11:K11"/>
    <mergeCell ref="C26:K26"/>
    <mergeCell ref="G4:K4"/>
    <mergeCell ref="E4:F4"/>
    <mergeCell ref="G6:K6"/>
    <mergeCell ref="C4:C8"/>
    <mergeCell ref="C12:F12"/>
    <mergeCell ref="H12:K12"/>
    <mergeCell ref="E13:F13"/>
    <mergeCell ref="J13:K13"/>
    <mergeCell ref="E14:F14"/>
    <mergeCell ref="J14:K14"/>
    <mergeCell ref="E15:F15"/>
    <mergeCell ref="J15:K15"/>
    <mergeCell ref="E16:F16"/>
  </mergeCells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2" r:id="rId4" name="List Box 96">
              <controlPr defaultSize="0" autoFill="0" autoLine="0" autoPict="0">
                <anchor moveWithCells="1">
                  <from>
                    <xdr:col>1</xdr:col>
                    <xdr:colOff>219075</xdr:colOff>
                    <xdr:row>1</xdr:row>
                    <xdr:rowOff>276225</xdr:rowOff>
                  </from>
                  <to>
                    <xdr:col>1</xdr:col>
                    <xdr:colOff>2085975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N658"/>
  <sheetViews>
    <sheetView zoomScale="90" zoomScaleNormal="9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P337" sqref="P337"/>
    </sheetView>
  </sheetViews>
  <sheetFormatPr defaultRowHeight="12.75" x14ac:dyDescent="0.2"/>
  <cols>
    <col min="1" max="1" width="6.42578125" style="4" customWidth="1"/>
    <col min="2" max="2" width="27.5703125" style="4" bestFit="1" customWidth="1"/>
    <col min="3" max="3" width="15" style="5" bestFit="1" customWidth="1"/>
    <col min="4" max="4" width="22.85546875" style="5" bestFit="1" customWidth="1"/>
    <col min="5" max="5" width="15" bestFit="1" customWidth="1"/>
    <col min="6" max="6" width="11.140625" bestFit="1" customWidth="1"/>
    <col min="7" max="7" width="18.85546875" style="12" bestFit="1" customWidth="1"/>
    <col min="8" max="8" width="1.7109375" style="130" customWidth="1"/>
    <col min="9" max="9" width="15" style="11" bestFit="1" customWidth="1"/>
    <col min="10" max="10" width="11.140625" bestFit="1" customWidth="1"/>
    <col min="11" max="11" width="17.7109375" style="12" customWidth="1"/>
    <col min="12" max="12" width="3.28515625" style="130" customWidth="1"/>
    <col min="13" max="13" width="15.7109375" bestFit="1" customWidth="1"/>
    <col min="14" max="14" width="13.42578125" bestFit="1" customWidth="1"/>
    <col min="15" max="15" width="18.85546875" style="12" bestFit="1" customWidth="1"/>
    <col min="16" max="16" width="3.140625" style="130" customWidth="1"/>
    <col min="17" max="17" width="15.7109375" bestFit="1" customWidth="1"/>
    <col min="18" max="18" width="13.42578125" bestFit="1" customWidth="1"/>
    <col min="19" max="19" width="17.7109375" style="12" bestFit="1" customWidth="1"/>
    <col min="20" max="20" width="7.42578125" style="12" bestFit="1" customWidth="1"/>
    <col min="21" max="21" width="21.140625" bestFit="1" customWidth="1"/>
    <col min="22" max="22" width="14.28515625" customWidth="1"/>
  </cols>
  <sheetData>
    <row r="1" spans="1:22" x14ac:dyDescent="0.2">
      <c r="A1" s="17"/>
      <c r="B1" s="18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219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219">
        <v>19</v>
      </c>
      <c r="U1" s="219">
        <v>20</v>
      </c>
      <c r="V1" s="12"/>
    </row>
    <row r="2" spans="1:22" x14ac:dyDescent="0.2">
      <c r="A2" s="38"/>
      <c r="B2" s="85"/>
      <c r="C2" s="37"/>
      <c r="D2" s="34"/>
      <c r="E2" s="255" t="s">
        <v>592</v>
      </c>
      <c r="F2" s="256"/>
      <c r="G2" s="256"/>
      <c r="H2" s="256"/>
      <c r="I2" s="256"/>
      <c r="J2" s="256"/>
      <c r="K2" s="257"/>
      <c r="L2" s="185"/>
      <c r="M2" s="256" t="s">
        <v>593</v>
      </c>
      <c r="N2" s="256"/>
      <c r="O2" s="256"/>
      <c r="P2" s="256"/>
      <c r="Q2" s="256"/>
      <c r="R2" s="256"/>
      <c r="S2" s="257"/>
      <c r="U2" s="12"/>
      <c r="V2" s="12"/>
    </row>
    <row r="3" spans="1:22" s="195" customFormat="1" x14ac:dyDescent="0.2">
      <c r="A3" s="189"/>
      <c r="B3" s="190"/>
      <c r="C3" s="191"/>
      <c r="D3" s="192"/>
      <c r="E3" s="258" t="s">
        <v>698</v>
      </c>
      <c r="F3" s="259"/>
      <c r="G3" s="260"/>
      <c r="H3" s="193"/>
      <c r="I3" s="258" t="s">
        <v>702</v>
      </c>
      <c r="J3" s="259"/>
      <c r="K3" s="260"/>
      <c r="L3" s="194"/>
      <c r="M3" s="259" t="s">
        <v>698</v>
      </c>
      <c r="N3" s="259"/>
      <c r="O3" s="260"/>
      <c r="P3" s="193"/>
      <c r="Q3" s="258" t="s">
        <v>702</v>
      </c>
      <c r="R3" s="259"/>
      <c r="S3" s="260"/>
      <c r="T3" s="157"/>
      <c r="U3" s="157"/>
      <c r="V3" s="157"/>
    </row>
    <row r="4" spans="1:22" x14ac:dyDescent="0.2">
      <c r="A4" s="38"/>
      <c r="B4" s="85"/>
      <c r="C4" s="37"/>
      <c r="D4" s="34"/>
      <c r="E4" s="123"/>
      <c r="F4" s="124"/>
      <c r="G4" s="126"/>
      <c r="H4" s="180"/>
      <c r="I4" s="123"/>
      <c r="J4" s="124"/>
      <c r="K4" s="126"/>
      <c r="L4" s="186"/>
      <c r="M4" s="124"/>
      <c r="N4" s="124"/>
      <c r="O4" s="126"/>
      <c r="P4" s="180"/>
      <c r="Q4" s="123"/>
      <c r="R4" s="124"/>
      <c r="S4" s="126"/>
      <c r="U4" s="12"/>
      <c r="V4" s="12"/>
    </row>
    <row r="5" spans="1:22" x14ac:dyDescent="0.2">
      <c r="A5" s="38"/>
      <c r="B5" s="85"/>
      <c r="C5" s="37"/>
      <c r="D5" s="34"/>
      <c r="E5" s="118" t="s">
        <v>671</v>
      </c>
      <c r="F5" s="47" t="s">
        <v>668</v>
      </c>
      <c r="G5" s="125" t="s">
        <v>669</v>
      </c>
      <c r="H5" s="180"/>
      <c r="I5" s="118" t="s">
        <v>671</v>
      </c>
      <c r="J5" s="47" t="s">
        <v>668</v>
      </c>
      <c r="K5" s="127" t="s">
        <v>669</v>
      </c>
      <c r="L5" s="186"/>
      <c r="M5" s="47" t="s">
        <v>671</v>
      </c>
      <c r="N5" s="47" t="s">
        <v>668</v>
      </c>
      <c r="O5" s="125" t="s">
        <v>669</v>
      </c>
      <c r="P5" s="180"/>
      <c r="Q5" s="118" t="s">
        <v>671</v>
      </c>
      <c r="R5" s="47" t="s">
        <v>668</v>
      </c>
      <c r="S5" s="127" t="s">
        <v>669</v>
      </c>
      <c r="U5" s="12"/>
      <c r="V5" s="12"/>
    </row>
    <row r="6" spans="1:22" x14ac:dyDescent="0.2">
      <c r="A6" s="38"/>
      <c r="B6" s="85"/>
      <c r="C6" s="37"/>
      <c r="D6" s="34"/>
      <c r="E6" s="118" t="s">
        <v>675</v>
      </c>
      <c r="F6" s="47" t="s">
        <v>670</v>
      </c>
      <c r="G6" s="153" t="s">
        <v>699</v>
      </c>
      <c r="H6" s="181"/>
      <c r="I6" s="118" t="s">
        <v>675</v>
      </c>
      <c r="J6" s="47" t="s">
        <v>670</v>
      </c>
      <c r="K6" s="154" t="s">
        <v>704</v>
      </c>
      <c r="L6" s="187"/>
      <c r="M6" s="47" t="s">
        <v>675</v>
      </c>
      <c r="N6" s="47" t="s">
        <v>670</v>
      </c>
      <c r="O6" s="153" t="s">
        <v>699</v>
      </c>
      <c r="P6" s="181"/>
      <c r="Q6" s="118" t="s">
        <v>675</v>
      </c>
      <c r="R6" s="47" t="s">
        <v>670</v>
      </c>
      <c r="S6" s="154" t="s">
        <v>704</v>
      </c>
      <c r="U6" s="12"/>
      <c r="V6" s="12"/>
    </row>
    <row r="7" spans="1:22" x14ac:dyDescent="0.2">
      <c r="A7" s="38"/>
      <c r="B7" s="85"/>
      <c r="C7" s="37"/>
      <c r="D7" s="34"/>
      <c r="E7" s="118" t="s">
        <v>674</v>
      </c>
      <c r="F7" s="152" t="s">
        <v>700</v>
      </c>
      <c r="G7" s="125" t="s">
        <v>672</v>
      </c>
      <c r="H7" s="180"/>
      <c r="I7" s="118" t="s">
        <v>674</v>
      </c>
      <c r="J7" s="152" t="s">
        <v>703</v>
      </c>
      <c r="K7" s="127" t="s">
        <v>672</v>
      </c>
      <c r="L7" s="186"/>
      <c r="M7" s="47" t="s">
        <v>674</v>
      </c>
      <c r="N7" s="152" t="s">
        <v>700</v>
      </c>
      <c r="O7" s="125" t="s">
        <v>672</v>
      </c>
      <c r="P7" s="180"/>
      <c r="Q7" s="118" t="s">
        <v>674</v>
      </c>
      <c r="R7" s="152" t="s">
        <v>703</v>
      </c>
      <c r="S7" s="127" t="s">
        <v>672</v>
      </c>
      <c r="U7" s="12"/>
      <c r="V7" s="12"/>
    </row>
    <row r="8" spans="1:22" x14ac:dyDescent="0.2">
      <c r="A8" s="38"/>
      <c r="B8" s="85"/>
      <c r="C8" s="37"/>
      <c r="D8" s="34"/>
      <c r="E8" s="118" t="s">
        <v>676</v>
      </c>
      <c r="F8" s="47" t="s">
        <v>661</v>
      </c>
      <c r="G8" s="125" t="s">
        <v>673</v>
      </c>
      <c r="H8" s="180"/>
      <c r="I8" s="118" t="s">
        <v>676</v>
      </c>
      <c r="J8" s="47" t="s">
        <v>661</v>
      </c>
      <c r="K8" s="127" t="s">
        <v>673</v>
      </c>
      <c r="L8" s="186"/>
      <c r="M8" s="47" t="s">
        <v>676</v>
      </c>
      <c r="N8" s="47" t="s">
        <v>661</v>
      </c>
      <c r="O8" s="125" t="s">
        <v>673</v>
      </c>
      <c r="P8" s="180"/>
      <c r="Q8" s="118" t="s">
        <v>676</v>
      </c>
      <c r="R8" s="47" t="s">
        <v>661</v>
      </c>
      <c r="S8" s="127" t="s">
        <v>673</v>
      </c>
      <c r="U8" s="12"/>
      <c r="V8" s="12"/>
    </row>
    <row r="9" spans="1:22" x14ac:dyDescent="0.2">
      <c r="A9" s="38"/>
      <c r="B9" s="85"/>
      <c r="C9" s="37"/>
      <c r="D9" s="34"/>
      <c r="E9" s="118"/>
      <c r="F9" s="47"/>
      <c r="G9" s="128"/>
      <c r="H9" s="180"/>
      <c r="I9" s="118"/>
      <c r="J9" s="47"/>
      <c r="K9" s="129"/>
      <c r="L9" s="186"/>
      <c r="M9" s="47"/>
      <c r="N9" s="47"/>
      <c r="O9" s="128"/>
      <c r="P9" s="180"/>
      <c r="Q9" s="118"/>
      <c r="R9" s="47"/>
      <c r="S9" s="129"/>
      <c r="U9" s="12"/>
      <c r="V9" s="12"/>
    </row>
    <row r="10" spans="1:22" s="195" customFormat="1" x14ac:dyDescent="0.2">
      <c r="A10" s="189"/>
      <c r="B10" s="190"/>
      <c r="C10" s="191"/>
      <c r="D10" s="192"/>
      <c r="E10" s="196" t="s">
        <v>662</v>
      </c>
      <c r="F10" s="197" t="s">
        <v>662</v>
      </c>
      <c r="G10" s="198" t="s">
        <v>0</v>
      </c>
      <c r="H10" s="199"/>
      <c r="I10" s="196" t="s">
        <v>662</v>
      </c>
      <c r="J10" s="197" t="s">
        <v>662</v>
      </c>
      <c r="K10" s="198" t="s">
        <v>0</v>
      </c>
      <c r="L10" s="200"/>
      <c r="M10" s="197" t="s">
        <v>662</v>
      </c>
      <c r="N10" s="197" t="s">
        <v>662</v>
      </c>
      <c r="O10" s="198" t="s">
        <v>0</v>
      </c>
      <c r="P10" s="199"/>
      <c r="Q10" s="196" t="s">
        <v>662</v>
      </c>
      <c r="R10" s="197" t="s">
        <v>662</v>
      </c>
      <c r="S10" s="198" t="s">
        <v>0</v>
      </c>
      <c r="T10" s="157"/>
      <c r="U10" s="157"/>
      <c r="V10" s="157"/>
    </row>
    <row r="11" spans="1:22" x14ac:dyDescent="0.2">
      <c r="A11" s="38"/>
      <c r="B11" s="85"/>
      <c r="C11" s="37"/>
      <c r="D11" s="34"/>
      <c r="E11" s="119"/>
      <c r="F11" s="120"/>
      <c r="G11" s="120"/>
      <c r="H11" s="182"/>
      <c r="I11" s="121"/>
      <c r="J11" s="120"/>
      <c r="K11" s="122"/>
      <c r="L11" s="188"/>
      <c r="M11" s="120"/>
      <c r="N11" s="120"/>
      <c r="O11" s="120"/>
      <c r="P11" s="182"/>
      <c r="Q11" s="121"/>
      <c r="R11" s="120"/>
      <c r="S11" s="120"/>
      <c r="U11" s="12"/>
      <c r="V11" s="12"/>
    </row>
    <row r="12" spans="1:22" s="130" customFormat="1" x14ac:dyDescent="0.2">
      <c r="A12" s="38"/>
      <c r="B12" s="85"/>
      <c r="C12" s="37"/>
      <c r="D12" s="34"/>
      <c r="E12" s="131"/>
      <c r="F12" s="132"/>
      <c r="G12" s="133"/>
      <c r="H12" s="132"/>
      <c r="I12" s="134"/>
      <c r="J12" s="132"/>
      <c r="K12" s="135"/>
      <c r="L12" s="151"/>
      <c r="M12" s="136"/>
      <c r="N12" s="136"/>
      <c r="O12" s="137"/>
      <c r="P12" s="136"/>
      <c r="Q12" s="136"/>
      <c r="R12" s="136"/>
      <c r="S12" s="138"/>
      <c r="T12" s="157" t="s">
        <v>678</v>
      </c>
      <c r="U12" s="136"/>
      <c r="V12" s="136"/>
    </row>
    <row r="13" spans="1:22" x14ac:dyDescent="0.2">
      <c r="A13" s="10">
        <v>1</v>
      </c>
      <c r="B13" s="86" t="s">
        <v>1</v>
      </c>
      <c r="C13" s="13" t="s">
        <v>2</v>
      </c>
      <c r="D13" s="15" t="s">
        <v>664</v>
      </c>
      <c r="E13" s="163">
        <v>34225</v>
      </c>
      <c r="F13" s="164">
        <v>33504</v>
      </c>
      <c r="G13" s="165">
        <v>97.893352812271729</v>
      </c>
      <c r="H13" s="183"/>
      <c r="I13" s="211">
        <v>35663</v>
      </c>
      <c r="J13" s="211">
        <v>34825</v>
      </c>
      <c r="K13" s="212">
        <v>97.650225724139801</v>
      </c>
      <c r="L13" s="46"/>
      <c r="M13" s="163">
        <v>19122</v>
      </c>
      <c r="N13" s="164">
        <v>18727</v>
      </c>
      <c r="O13" s="165">
        <v>97.934316494090581</v>
      </c>
      <c r="Q13" s="211">
        <v>18879</v>
      </c>
      <c r="R13" s="211">
        <v>18625</v>
      </c>
      <c r="S13" s="212">
        <v>98.654589755813305</v>
      </c>
      <c r="T13" s="158" t="s">
        <v>679</v>
      </c>
      <c r="U13" s="162" t="s">
        <v>695</v>
      </c>
    </row>
    <row r="14" spans="1:22" x14ac:dyDescent="0.2">
      <c r="A14" s="10">
        <v>2</v>
      </c>
      <c r="B14" s="86" t="s">
        <v>3</v>
      </c>
      <c r="C14" s="14" t="s">
        <v>4</v>
      </c>
      <c r="D14" s="15" t="s">
        <v>664</v>
      </c>
      <c r="E14" s="166">
        <v>50253</v>
      </c>
      <c r="F14" s="167">
        <v>49022</v>
      </c>
      <c r="G14" s="168">
        <v>97.550395001293452</v>
      </c>
      <c r="H14" s="183"/>
      <c r="I14" s="211">
        <v>52859</v>
      </c>
      <c r="J14" s="211">
        <v>51470</v>
      </c>
      <c r="K14" s="212">
        <v>97.372254488355793</v>
      </c>
      <c r="L14" s="46"/>
      <c r="M14" s="166">
        <v>28144</v>
      </c>
      <c r="N14" s="167">
        <v>27645</v>
      </c>
      <c r="O14" s="168">
        <v>98.22697555429221</v>
      </c>
      <c r="Q14" s="211">
        <v>28279</v>
      </c>
      <c r="R14" s="211">
        <v>27616</v>
      </c>
      <c r="S14" s="212">
        <v>97.655504084302805</v>
      </c>
      <c r="T14" s="158" t="s">
        <v>680</v>
      </c>
      <c r="U14" s="162" t="s">
        <v>692</v>
      </c>
      <c r="V14" s="35"/>
    </row>
    <row r="15" spans="1:22" x14ac:dyDescent="0.2">
      <c r="A15" s="10">
        <v>3</v>
      </c>
      <c r="B15" s="86" t="s">
        <v>5</v>
      </c>
      <c r="C15" s="14" t="s">
        <v>6</v>
      </c>
      <c r="D15" s="15" t="s">
        <v>664</v>
      </c>
      <c r="E15" s="166">
        <v>62057</v>
      </c>
      <c r="F15" s="167">
        <v>61424</v>
      </c>
      <c r="G15" s="168">
        <v>98.979970027555311</v>
      </c>
      <c r="H15" s="183"/>
      <c r="I15" s="211">
        <v>65354</v>
      </c>
      <c r="J15" s="211">
        <v>64589</v>
      </c>
      <c r="K15" s="212">
        <v>98.8294519080698</v>
      </c>
      <c r="L15" s="46"/>
      <c r="M15" s="166">
        <v>31921</v>
      </c>
      <c r="N15" s="167">
        <v>31603</v>
      </c>
      <c r="O15" s="168">
        <v>99.003790608063653</v>
      </c>
      <c r="Q15" s="211">
        <v>31251</v>
      </c>
      <c r="R15" s="211">
        <v>30928</v>
      </c>
      <c r="S15" s="212">
        <v>98.966433074141605</v>
      </c>
      <c r="T15" s="158" t="s">
        <v>681</v>
      </c>
      <c r="U15" s="162" t="s">
        <v>693</v>
      </c>
      <c r="V15" s="35"/>
    </row>
    <row r="16" spans="1:22" x14ac:dyDescent="0.2">
      <c r="A16" s="10">
        <v>4</v>
      </c>
      <c r="B16" s="86" t="s">
        <v>7</v>
      </c>
      <c r="C16" s="14" t="s">
        <v>8</v>
      </c>
      <c r="D16" s="15" t="s">
        <v>664</v>
      </c>
      <c r="E16" s="166">
        <v>93499</v>
      </c>
      <c r="F16" s="167">
        <v>91860</v>
      </c>
      <c r="G16" s="168">
        <v>98.247040075294919</v>
      </c>
      <c r="H16" s="183"/>
      <c r="I16" s="211">
        <v>99465</v>
      </c>
      <c r="J16" s="211">
        <v>97488</v>
      </c>
      <c r="K16" s="212">
        <v>98.0123661589503</v>
      </c>
      <c r="L16" s="46"/>
      <c r="M16" s="166">
        <v>37371</v>
      </c>
      <c r="N16" s="167">
        <v>36754</v>
      </c>
      <c r="O16" s="168">
        <v>98.348987182574717</v>
      </c>
      <c r="Q16" s="211">
        <v>37099</v>
      </c>
      <c r="R16" s="211">
        <v>36758</v>
      </c>
      <c r="S16" s="212">
        <v>99.080837758430107</v>
      </c>
      <c r="T16" s="158" t="s">
        <v>679</v>
      </c>
      <c r="U16" s="162" t="s">
        <v>695</v>
      </c>
      <c r="V16" s="35"/>
    </row>
    <row r="17" spans="1:22" x14ac:dyDescent="0.2">
      <c r="A17" s="10">
        <v>5</v>
      </c>
      <c r="B17" s="86" t="s">
        <v>9</v>
      </c>
      <c r="C17" s="14" t="s">
        <v>10</v>
      </c>
      <c r="D17" s="15" t="s">
        <v>664</v>
      </c>
      <c r="E17" s="166">
        <v>55828</v>
      </c>
      <c r="F17" s="167">
        <v>54326</v>
      </c>
      <c r="G17" s="168">
        <v>97.309593752239024</v>
      </c>
      <c r="H17" s="183"/>
      <c r="I17" s="211">
        <v>59235</v>
      </c>
      <c r="J17" s="211">
        <v>57609</v>
      </c>
      <c r="K17" s="212">
        <v>97.255001266143296</v>
      </c>
      <c r="L17" s="46"/>
      <c r="M17" s="166">
        <v>36165</v>
      </c>
      <c r="N17" s="167">
        <v>35391</v>
      </c>
      <c r="O17" s="168">
        <v>97.859809207797596</v>
      </c>
      <c r="Q17" s="211">
        <v>36554</v>
      </c>
      <c r="R17" s="211">
        <v>35964</v>
      </c>
      <c r="S17" s="212">
        <v>98.385949554084306</v>
      </c>
      <c r="T17" s="158" t="s">
        <v>681</v>
      </c>
      <c r="U17" s="162" t="s">
        <v>693</v>
      </c>
      <c r="V17" s="35"/>
    </row>
    <row r="18" spans="1:22" x14ac:dyDescent="0.2">
      <c r="A18" s="10">
        <v>6</v>
      </c>
      <c r="B18" s="86" t="s">
        <v>11</v>
      </c>
      <c r="C18" s="14" t="s">
        <v>12</v>
      </c>
      <c r="D18" s="15" t="s">
        <v>664</v>
      </c>
      <c r="E18" s="166">
        <v>68451</v>
      </c>
      <c r="F18" s="167">
        <v>67191</v>
      </c>
      <c r="G18" s="168">
        <v>98.159267213042909</v>
      </c>
      <c r="H18" s="183"/>
      <c r="I18" s="211">
        <v>72451</v>
      </c>
      <c r="J18" s="211">
        <v>70976</v>
      </c>
      <c r="K18" s="212">
        <v>97.964141281693799</v>
      </c>
      <c r="L18" s="46"/>
      <c r="M18" s="166">
        <v>48721</v>
      </c>
      <c r="N18" s="167">
        <v>48200</v>
      </c>
      <c r="O18" s="168">
        <v>98.930645922702737</v>
      </c>
      <c r="Q18" s="211">
        <v>50102</v>
      </c>
      <c r="R18" s="211">
        <v>49744</v>
      </c>
      <c r="S18" s="212">
        <v>99.2854576663606</v>
      </c>
      <c r="T18" s="158" t="s">
        <v>679</v>
      </c>
      <c r="U18" s="162" t="s">
        <v>695</v>
      </c>
      <c r="V18" s="35"/>
    </row>
    <row r="19" spans="1:22" x14ac:dyDescent="0.2">
      <c r="A19" s="10">
        <v>7</v>
      </c>
      <c r="B19" s="86" t="s">
        <v>13</v>
      </c>
      <c r="C19" s="14" t="s">
        <v>14</v>
      </c>
      <c r="D19" s="15" t="s">
        <v>664</v>
      </c>
      <c r="E19" s="166">
        <v>113669</v>
      </c>
      <c r="F19" s="167">
        <v>111370</v>
      </c>
      <c r="G19" s="168">
        <v>97.977460873237206</v>
      </c>
      <c r="H19" s="183"/>
      <c r="I19" s="211">
        <v>120526</v>
      </c>
      <c r="J19" s="211">
        <v>118244</v>
      </c>
      <c r="K19" s="212">
        <v>98.106632593797102</v>
      </c>
      <c r="L19" s="46"/>
      <c r="M19" s="166">
        <v>52265</v>
      </c>
      <c r="N19" s="167">
        <v>52014</v>
      </c>
      <c r="O19" s="168">
        <v>99.519755094231328</v>
      </c>
      <c r="Q19" s="211">
        <v>53905</v>
      </c>
      <c r="R19" s="211">
        <v>53636</v>
      </c>
      <c r="S19" s="212">
        <v>99.5009739356274</v>
      </c>
      <c r="T19" s="158" t="s">
        <v>679</v>
      </c>
      <c r="U19" s="162" t="s">
        <v>695</v>
      </c>
      <c r="V19" s="35"/>
    </row>
    <row r="20" spans="1:22" x14ac:dyDescent="0.2">
      <c r="A20" s="10">
        <v>8</v>
      </c>
      <c r="B20" s="86" t="s">
        <v>15</v>
      </c>
      <c r="C20" s="14" t="s">
        <v>16</v>
      </c>
      <c r="D20" s="15" t="s">
        <v>664</v>
      </c>
      <c r="E20" s="166">
        <v>49887</v>
      </c>
      <c r="F20" s="167">
        <v>49085</v>
      </c>
      <c r="G20" s="168">
        <v>98.39236674885241</v>
      </c>
      <c r="H20" s="183"/>
      <c r="I20" s="211">
        <v>52011</v>
      </c>
      <c r="J20" s="211">
        <v>51237</v>
      </c>
      <c r="K20" s="212">
        <v>98.511853261810003</v>
      </c>
      <c r="L20" s="46"/>
      <c r="M20" s="166">
        <v>24607</v>
      </c>
      <c r="N20" s="167">
        <v>24191</v>
      </c>
      <c r="O20" s="168">
        <v>98.309424147600282</v>
      </c>
      <c r="Q20" s="211">
        <v>23440</v>
      </c>
      <c r="R20" s="211">
        <v>23082</v>
      </c>
      <c r="S20" s="212">
        <v>98.472696245733701</v>
      </c>
      <c r="T20" s="158" t="s">
        <v>682</v>
      </c>
      <c r="U20" s="162" t="s">
        <v>690</v>
      </c>
      <c r="V20" s="35"/>
    </row>
    <row r="21" spans="1:22" x14ac:dyDescent="0.2">
      <c r="A21" s="10">
        <v>9</v>
      </c>
      <c r="B21" s="86" t="s">
        <v>594</v>
      </c>
      <c r="C21" s="14" t="s">
        <v>17</v>
      </c>
      <c r="D21" s="15" t="s">
        <v>655</v>
      </c>
      <c r="E21" s="166">
        <v>66731</v>
      </c>
      <c r="F21" s="167">
        <v>63707</v>
      </c>
      <c r="G21" s="168">
        <v>95.468373020035671</v>
      </c>
      <c r="H21" s="183"/>
      <c r="I21" s="211">
        <v>71091</v>
      </c>
      <c r="J21" s="211">
        <v>68071</v>
      </c>
      <c r="K21" s="212">
        <v>95.751923590890499</v>
      </c>
      <c r="L21" s="46"/>
      <c r="M21" s="166">
        <v>59062</v>
      </c>
      <c r="N21" s="167">
        <v>58035</v>
      </c>
      <c r="O21" s="168">
        <v>98.261149300734814</v>
      </c>
      <c r="Q21" s="211">
        <v>59487</v>
      </c>
      <c r="R21" s="211">
        <v>58413</v>
      </c>
      <c r="S21" s="212">
        <v>98.194563518079505</v>
      </c>
      <c r="T21" s="158" t="s">
        <v>683</v>
      </c>
      <c r="U21" s="162" t="s">
        <v>688</v>
      </c>
      <c r="V21" s="35"/>
    </row>
    <row r="22" spans="1:22" x14ac:dyDescent="0.2">
      <c r="A22" s="10">
        <v>10</v>
      </c>
      <c r="B22" s="86" t="s">
        <v>18</v>
      </c>
      <c r="C22" s="14" t="s">
        <v>19</v>
      </c>
      <c r="D22" s="15" t="s">
        <v>655</v>
      </c>
      <c r="E22" s="166">
        <v>194311</v>
      </c>
      <c r="F22" s="167">
        <v>186784</v>
      </c>
      <c r="G22" s="168">
        <v>96.126312972502845</v>
      </c>
      <c r="H22" s="183"/>
      <c r="I22" s="211">
        <v>203525</v>
      </c>
      <c r="J22" s="211">
        <v>195418</v>
      </c>
      <c r="K22" s="212">
        <v>96.0167055644269</v>
      </c>
      <c r="L22" s="46"/>
      <c r="M22" s="166">
        <v>113672</v>
      </c>
      <c r="N22" s="167">
        <v>110296</v>
      </c>
      <c r="O22" s="168">
        <v>97.030051375888533</v>
      </c>
      <c r="Q22" s="211">
        <v>115851</v>
      </c>
      <c r="R22" s="211">
        <v>112246</v>
      </c>
      <c r="S22" s="212">
        <v>96.888244382871093</v>
      </c>
      <c r="T22" s="158" t="s">
        <v>683</v>
      </c>
      <c r="U22" s="162" t="s">
        <v>688</v>
      </c>
      <c r="V22" s="35"/>
    </row>
    <row r="23" spans="1:22" x14ac:dyDescent="0.2">
      <c r="A23" s="10">
        <v>11</v>
      </c>
      <c r="B23" s="86" t="s">
        <v>20</v>
      </c>
      <c r="C23" s="14" t="s">
        <v>21</v>
      </c>
      <c r="D23" s="15" t="s">
        <v>665</v>
      </c>
      <c r="E23" s="166">
        <v>100307</v>
      </c>
      <c r="F23" s="167">
        <v>96071</v>
      </c>
      <c r="G23" s="168">
        <v>95.776964718314773</v>
      </c>
      <c r="H23" s="183"/>
      <c r="I23" s="211">
        <v>106749</v>
      </c>
      <c r="J23" s="211">
        <v>102556</v>
      </c>
      <c r="K23" s="212">
        <v>96.072094352171902</v>
      </c>
      <c r="L23" s="46"/>
      <c r="M23" s="166">
        <v>57280</v>
      </c>
      <c r="N23" s="167">
        <v>55754</v>
      </c>
      <c r="O23" s="168">
        <v>97.335893854748605</v>
      </c>
      <c r="Q23" s="211">
        <v>53948</v>
      </c>
      <c r="R23" s="211">
        <v>53080</v>
      </c>
      <c r="S23" s="212">
        <v>98.391043226810993</v>
      </c>
      <c r="T23" s="158" t="s">
        <v>684</v>
      </c>
      <c r="U23" s="162" t="s">
        <v>689</v>
      </c>
      <c r="V23" s="35"/>
    </row>
    <row r="24" spans="1:22" x14ac:dyDescent="0.2">
      <c r="A24" s="10">
        <v>12</v>
      </c>
      <c r="B24" s="86" t="s">
        <v>22</v>
      </c>
      <c r="C24" s="14" t="s">
        <v>23</v>
      </c>
      <c r="D24" s="15" t="s">
        <v>664</v>
      </c>
      <c r="E24" s="166">
        <v>32063</v>
      </c>
      <c r="F24" s="167">
        <v>30868</v>
      </c>
      <c r="G24" s="168">
        <v>96.272962604871665</v>
      </c>
      <c r="H24" s="184"/>
      <c r="I24" s="211">
        <v>33284</v>
      </c>
      <c r="J24" s="211">
        <v>32197</v>
      </c>
      <c r="K24" s="212">
        <v>96.734166566518397</v>
      </c>
      <c r="M24" s="166">
        <v>23734</v>
      </c>
      <c r="N24" s="167">
        <v>23418</v>
      </c>
      <c r="O24" s="168">
        <v>98.668576725372887</v>
      </c>
      <c r="Q24" s="211">
        <v>23915</v>
      </c>
      <c r="R24" s="211">
        <v>23436</v>
      </c>
      <c r="S24" s="212">
        <v>97.997072966757202</v>
      </c>
      <c r="T24" s="158" t="s">
        <v>680</v>
      </c>
      <c r="U24" s="162" t="s">
        <v>692</v>
      </c>
      <c r="V24" s="35"/>
    </row>
    <row r="25" spans="1:22" x14ac:dyDescent="0.2">
      <c r="A25" s="10">
        <v>13</v>
      </c>
      <c r="B25" s="86" t="s">
        <v>24</v>
      </c>
      <c r="C25" s="14" t="s">
        <v>25</v>
      </c>
      <c r="D25" s="15" t="s">
        <v>664</v>
      </c>
      <c r="E25" s="166">
        <v>96918</v>
      </c>
      <c r="F25" s="167">
        <v>94017</v>
      </c>
      <c r="G25" s="168">
        <v>97.006747972512841</v>
      </c>
      <c r="H25" s="184"/>
      <c r="I25" s="211">
        <v>100797</v>
      </c>
      <c r="J25" s="211">
        <v>97326</v>
      </c>
      <c r="K25" s="212">
        <v>96.556445132295593</v>
      </c>
      <c r="M25" s="166">
        <v>85271</v>
      </c>
      <c r="N25" s="167">
        <v>83964</v>
      </c>
      <c r="O25" s="168">
        <v>98.467239741529937</v>
      </c>
      <c r="Q25" s="211">
        <v>82951</v>
      </c>
      <c r="R25" s="211">
        <v>81893</v>
      </c>
      <c r="S25" s="212">
        <v>98.724548227266595</v>
      </c>
      <c r="T25" s="158" t="s">
        <v>682</v>
      </c>
      <c r="U25" s="162" t="s">
        <v>690</v>
      </c>
      <c r="V25" s="35"/>
    </row>
    <row r="26" spans="1:22" x14ac:dyDescent="0.2">
      <c r="A26" s="10">
        <v>14</v>
      </c>
      <c r="B26" s="86" t="s">
        <v>26</v>
      </c>
      <c r="C26" s="14" t="s">
        <v>27</v>
      </c>
      <c r="D26" s="15" t="s">
        <v>664</v>
      </c>
      <c r="E26" s="166">
        <v>91285</v>
      </c>
      <c r="F26" s="167">
        <v>90066</v>
      </c>
      <c r="G26" s="168">
        <v>98.664621788902878</v>
      </c>
      <c r="H26" s="184"/>
      <c r="I26" s="211">
        <v>96351</v>
      </c>
      <c r="J26" s="211">
        <v>95009</v>
      </c>
      <c r="K26" s="212">
        <v>98.607175846643997</v>
      </c>
      <c r="M26" s="166">
        <v>77407</v>
      </c>
      <c r="N26" s="167">
        <v>76961</v>
      </c>
      <c r="O26" s="168">
        <v>99.423824718694689</v>
      </c>
      <c r="Q26" s="211">
        <v>77684</v>
      </c>
      <c r="R26" s="211">
        <v>77273</v>
      </c>
      <c r="S26" s="212">
        <v>99.470933525565101</v>
      </c>
      <c r="T26" s="158" t="s">
        <v>679</v>
      </c>
      <c r="U26" s="162" t="s">
        <v>695</v>
      </c>
      <c r="V26" s="35"/>
    </row>
    <row r="27" spans="1:22" x14ac:dyDescent="0.2">
      <c r="A27" s="10">
        <v>15</v>
      </c>
      <c r="B27" s="86" t="s">
        <v>28</v>
      </c>
      <c r="C27" s="14" t="s">
        <v>29</v>
      </c>
      <c r="D27" s="15" t="s">
        <v>664</v>
      </c>
      <c r="E27" s="166">
        <v>58959</v>
      </c>
      <c r="F27" s="167">
        <v>57071</v>
      </c>
      <c r="G27" s="168">
        <v>96.797774724808761</v>
      </c>
      <c r="H27" s="184"/>
      <c r="I27" s="211">
        <v>62147</v>
      </c>
      <c r="J27" s="211">
        <v>60084</v>
      </c>
      <c r="K27" s="212">
        <v>96.680451188311494</v>
      </c>
      <c r="M27" s="166">
        <v>52669</v>
      </c>
      <c r="N27" s="167">
        <v>51995</v>
      </c>
      <c r="O27" s="168">
        <v>98.720309859689763</v>
      </c>
      <c r="Q27" s="211">
        <v>50979</v>
      </c>
      <c r="R27" s="211">
        <v>50267</v>
      </c>
      <c r="S27" s="212">
        <v>98.603346475999899</v>
      </c>
      <c r="T27" s="158" t="s">
        <v>681</v>
      </c>
      <c r="U27" s="162" t="s">
        <v>693</v>
      </c>
      <c r="V27" s="35"/>
    </row>
    <row r="28" spans="1:22" x14ac:dyDescent="0.2">
      <c r="A28" s="10">
        <v>16</v>
      </c>
      <c r="B28" s="86" t="s">
        <v>595</v>
      </c>
      <c r="C28" s="14" t="s">
        <v>30</v>
      </c>
      <c r="D28" s="15" t="s">
        <v>663</v>
      </c>
      <c r="E28" s="166">
        <v>96906</v>
      </c>
      <c r="F28" s="167">
        <v>95745</v>
      </c>
      <c r="G28" s="168">
        <v>98.801931768930714</v>
      </c>
      <c r="H28" s="184"/>
      <c r="I28" s="211">
        <v>101155</v>
      </c>
      <c r="J28" s="211">
        <v>99255</v>
      </c>
      <c r="K28" s="212">
        <v>98.121694429341105</v>
      </c>
      <c r="M28" s="166">
        <v>67928</v>
      </c>
      <c r="N28" s="167">
        <v>67099</v>
      </c>
      <c r="O28" s="168">
        <v>98.77959015428101</v>
      </c>
      <c r="Q28" s="211">
        <v>67230</v>
      </c>
      <c r="R28" s="211">
        <v>66450</v>
      </c>
      <c r="S28" s="212">
        <v>98.839803659080701</v>
      </c>
      <c r="T28" s="158" t="s">
        <v>685</v>
      </c>
      <c r="U28" s="162" t="s">
        <v>696</v>
      </c>
      <c r="V28" s="35"/>
    </row>
    <row r="29" spans="1:22" x14ac:dyDescent="0.2">
      <c r="A29" s="10">
        <v>17</v>
      </c>
      <c r="B29" s="86" t="s">
        <v>596</v>
      </c>
      <c r="C29" s="14" t="s">
        <v>583</v>
      </c>
      <c r="D29" s="15" t="s">
        <v>663</v>
      </c>
      <c r="E29" s="166">
        <v>93043</v>
      </c>
      <c r="F29" s="167">
        <v>90821</v>
      </c>
      <c r="G29" s="168">
        <v>97.611856883376504</v>
      </c>
      <c r="H29" s="184"/>
      <c r="I29" s="211">
        <v>99624</v>
      </c>
      <c r="J29" s="211">
        <v>97190</v>
      </c>
      <c r="K29" s="212">
        <v>97.556813619208199</v>
      </c>
      <c r="M29" s="166">
        <v>69523</v>
      </c>
      <c r="N29" s="167">
        <v>68509</v>
      </c>
      <c r="O29" s="168">
        <v>98.541489866662829</v>
      </c>
      <c r="Q29" s="211">
        <v>67598</v>
      </c>
      <c r="R29" s="211">
        <v>66854</v>
      </c>
      <c r="S29" s="212">
        <v>98.899375721175105</v>
      </c>
      <c r="T29" s="158" t="s">
        <v>682</v>
      </c>
      <c r="U29" s="162" t="s">
        <v>690</v>
      </c>
      <c r="V29" s="35"/>
    </row>
    <row r="30" spans="1:22" x14ac:dyDescent="0.2">
      <c r="A30" s="10">
        <v>18</v>
      </c>
      <c r="B30" s="86" t="s">
        <v>31</v>
      </c>
      <c r="C30" s="14" t="s">
        <v>32</v>
      </c>
      <c r="D30" s="15" t="s">
        <v>655</v>
      </c>
      <c r="E30" s="166">
        <v>119791</v>
      </c>
      <c r="F30" s="167">
        <v>115629</v>
      </c>
      <c r="G30" s="168">
        <v>96.525615446903359</v>
      </c>
      <c r="H30" s="184"/>
      <c r="I30" s="211">
        <v>125063</v>
      </c>
      <c r="J30" s="211">
        <v>120403</v>
      </c>
      <c r="K30" s="212">
        <v>96.273877965505307</v>
      </c>
      <c r="M30" s="166">
        <v>73729</v>
      </c>
      <c r="N30" s="167">
        <v>72881</v>
      </c>
      <c r="O30" s="168">
        <v>98.849841988905325</v>
      </c>
      <c r="Q30" s="211">
        <v>74009</v>
      </c>
      <c r="R30" s="211">
        <v>73232</v>
      </c>
      <c r="S30" s="212">
        <v>98.950127687173094</v>
      </c>
      <c r="T30" s="158" t="s">
        <v>683</v>
      </c>
      <c r="U30" s="162" t="s">
        <v>688</v>
      </c>
      <c r="V30" s="35"/>
    </row>
    <row r="31" spans="1:22" x14ac:dyDescent="0.2">
      <c r="A31" s="10">
        <v>19</v>
      </c>
      <c r="B31" s="86" t="s">
        <v>33</v>
      </c>
      <c r="C31" s="14" t="s">
        <v>34</v>
      </c>
      <c r="D31" s="15" t="s">
        <v>665</v>
      </c>
      <c r="E31" s="166">
        <v>340734</v>
      </c>
      <c r="F31" s="167">
        <v>322166</v>
      </c>
      <c r="G31" s="168">
        <v>94.550587848585693</v>
      </c>
      <c r="H31" s="184"/>
      <c r="I31" s="211">
        <v>362218</v>
      </c>
      <c r="J31" s="211">
        <v>342281</v>
      </c>
      <c r="K31" s="212">
        <v>94.495856086665995</v>
      </c>
      <c r="M31" s="166">
        <v>442590</v>
      </c>
      <c r="N31" s="167">
        <v>430182</v>
      </c>
      <c r="O31" s="168">
        <v>97.196502406290236</v>
      </c>
      <c r="Q31" s="211">
        <v>435259</v>
      </c>
      <c r="R31" s="211">
        <v>422433</v>
      </c>
      <c r="S31" s="212">
        <v>97.0532487553387</v>
      </c>
      <c r="T31" s="158" t="s">
        <v>686</v>
      </c>
      <c r="U31" s="162" t="s">
        <v>694</v>
      </c>
      <c r="V31" s="35"/>
    </row>
    <row r="32" spans="1:22" x14ac:dyDescent="0.2">
      <c r="A32" s="10">
        <v>20</v>
      </c>
      <c r="B32" s="86" t="s">
        <v>35</v>
      </c>
      <c r="C32" s="14" t="s">
        <v>36</v>
      </c>
      <c r="D32" s="15" t="s">
        <v>664</v>
      </c>
      <c r="E32" s="166">
        <v>51382</v>
      </c>
      <c r="F32" s="167">
        <v>50330</v>
      </c>
      <c r="G32" s="168">
        <v>97.952590401307845</v>
      </c>
      <c r="H32" s="184"/>
      <c r="I32" s="211">
        <v>54343</v>
      </c>
      <c r="J32" s="211">
        <v>53356</v>
      </c>
      <c r="K32" s="212">
        <v>98.183758717774097</v>
      </c>
      <c r="M32" s="166">
        <v>43917</v>
      </c>
      <c r="N32" s="167">
        <v>43320</v>
      </c>
      <c r="O32" s="168">
        <v>98.640617528519698</v>
      </c>
      <c r="Q32" s="211">
        <v>46340</v>
      </c>
      <c r="R32" s="211">
        <v>45778</v>
      </c>
      <c r="S32" s="212">
        <v>98.787224859732405</v>
      </c>
      <c r="T32" s="158" t="s">
        <v>681</v>
      </c>
      <c r="U32" s="162" t="s">
        <v>693</v>
      </c>
      <c r="V32" s="35"/>
    </row>
    <row r="33" spans="1:22" x14ac:dyDescent="0.2">
      <c r="A33" s="10">
        <v>21</v>
      </c>
      <c r="B33" s="86" t="s">
        <v>597</v>
      </c>
      <c r="C33" s="14" t="s">
        <v>37</v>
      </c>
      <c r="D33" s="15" t="s">
        <v>663</v>
      </c>
      <c r="E33" s="166">
        <v>53018</v>
      </c>
      <c r="F33" s="167">
        <v>50515</v>
      </c>
      <c r="G33" s="168">
        <v>95.278961862009126</v>
      </c>
      <c r="H33" s="184"/>
      <c r="I33" s="211">
        <v>55912</v>
      </c>
      <c r="J33" s="211">
        <v>53305</v>
      </c>
      <c r="K33" s="212">
        <v>95.337315781943005</v>
      </c>
      <c r="M33" s="166">
        <v>50066</v>
      </c>
      <c r="N33" s="167">
        <v>48785</v>
      </c>
      <c r="O33" s="168">
        <v>97.441377381855958</v>
      </c>
      <c r="Q33" s="211">
        <v>46303</v>
      </c>
      <c r="R33" s="211">
        <v>45619</v>
      </c>
      <c r="S33" s="212">
        <v>98.522773902338898</v>
      </c>
      <c r="T33" s="158" t="s">
        <v>680</v>
      </c>
      <c r="U33" s="162" t="s">
        <v>692</v>
      </c>
      <c r="V33" s="35"/>
    </row>
    <row r="34" spans="1:22" x14ac:dyDescent="0.2">
      <c r="A34" s="10">
        <v>22</v>
      </c>
      <c r="B34" s="86" t="s">
        <v>598</v>
      </c>
      <c r="C34" s="14" t="s">
        <v>38</v>
      </c>
      <c r="D34" s="15" t="s">
        <v>663</v>
      </c>
      <c r="E34" s="166">
        <v>60298</v>
      </c>
      <c r="F34" s="167">
        <v>54274</v>
      </c>
      <c r="G34" s="168">
        <v>90.009618892832265</v>
      </c>
      <c r="H34" s="184"/>
      <c r="I34" s="211">
        <v>62759</v>
      </c>
      <c r="J34" s="211">
        <v>57318</v>
      </c>
      <c r="K34" s="212">
        <v>91.330327124396504</v>
      </c>
      <c r="M34" s="166">
        <v>53953</v>
      </c>
      <c r="N34" s="167">
        <v>50684</v>
      </c>
      <c r="O34" s="168">
        <v>93.941022742016202</v>
      </c>
      <c r="Q34" s="211">
        <v>49731</v>
      </c>
      <c r="R34" s="211">
        <v>47551</v>
      </c>
      <c r="S34" s="212">
        <v>95.616416319800507</v>
      </c>
      <c r="T34" s="158" t="s">
        <v>680</v>
      </c>
      <c r="U34" s="162" t="s">
        <v>692</v>
      </c>
      <c r="V34" s="35"/>
    </row>
    <row r="35" spans="1:22" x14ac:dyDescent="0.2">
      <c r="A35" s="10">
        <v>23</v>
      </c>
      <c r="B35" s="86" t="s">
        <v>39</v>
      </c>
      <c r="C35" s="14" t="s">
        <v>40</v>
      </c>
      <c r="D35" s="15" t="s">
        <v>664</v>
      </c>
      <c r="E35" s="166">
        <v>35268</v>
      </c>
      <c r="F35" s="167">
        <v>34461</v>
      </c>
      <c r="G35" s="168">
        <v>97.71180673698538</v>
      </c>
      <c r="H35" s="184"/>
      <c r="I35" s="211">
        <v>37176</v>
      </c>
      <c r="J35" s="211">
        <v>36343</v>
      </c>
      <c r="K35" s="212">
        <v>97.759307079836404</v>
      </c>
      <c r="M35" s="166">
        <v>26417</v>
      </c>
      <c r="N35" s="167">
        <v>26255</v>
      </c>
      <c r="O35" s="168">
        <v>99.386758526706288</v>
      </c>
      <c r="Q35" s="211">
        <v>25947</v>
      </c>
      <c r="R35" s="211">
        <v>25718</v>
      </c>
      <c r="S35" s="212">
        <v>99.117431687671001</v>
      </c>
      <c r="T35" s="158" t="s">
        <v>681</v>
      </c>
      <c r="U35" s="162" t="s">
        <v>693</v>
      </c>
      <c r="V35" s="35"/>
    </row>
    <row r="36" spans="1:22" x14ac:dyDescent="0.2">
      <c r="A36" s="10">
        <v>24</v>
      </c>
      <c r="B36" s="86" t="s">
        <v>41</v>
      </c>
      <c r="C36" s="14" t="s">
        <v>42</v>
      </c>
      <c r="D36" s="15" t="s">
        <v>665</v>
      </c>
      <c r="E36" s="166">
        <v>114240</v>
      </c>
      <c r="F36" s="167">
        <v>109515</v>
      </c>
      <c r="G36" s="168">
        <v>95.86397058823529</v>
      </c>
      <c r="H36" s="184"/>
      <c r="I36" s="211">
        <v>122439</v>
      </c>
      <c r="J36" s="211">
        <v>116673</v>
      </c>
      <c r="K36" s="212">
        <v>95.290716193369704</v>
      </c>
      <c r="M36" s="166">
        <v>92074</v>
      </c>
      <c r="N36" s="167">
        <v>88334</v>
      </c>
      <c r="O36" s="168">
        <v>95.938049829484982</v>
      </c>
      <c r="Q36" s="211">
        <v>89694</v>
      </c>
      <c r="R36" s="211">
        <v>86596</v>
      </c>
      <c r="S36" s="212">
        <v>96.5460342943786</v>
      </c>
      <c r="T36" s="158" t="s">
        <v>680</v>
      </c>
      <c r="U36" s="162" t="s">
        <v>692</v>
      </c>
      <c r="V36" s="35"/>
    </row>
    <row r="37" spans="1:22" x14ac:dyDescent="0.2">
      <c r="A37" s="10">
        <v>25</v>
      </c>
      <c r="B37" s="86" t="s">
        <v>43</v>
      </c>
      <c r="C37" s="14" t="s">
        <v>44</v>
      </c>
      <c r="D37" s="15" t="s">
        <v>664</v>
      </c>
      <c r="E37" s="166">
        <v>28257</v>
      </c>
      <c r="F37" s="167">
        <v>27132</v>
      </c>
      <c r="G37" s="168">
        <v>96.018685635417782</v>
      </c>
      <c r="H37" s="184"/>
      <c r="I37" s="211">
        <v>30332</v>
      </c>
      <c r="J37" s="211">
        <v>29162</v>
      </c>
      <c r="K37" s="212">
        <v>96.1426875906633</v>
      </c>
      <c r="M37" s="166">
        <v>20302</v>
      </c>
      <c r="N37" s="167">
        <v>19925</v>
      </c>
      <c r="O37" s="168">
        <v>98.143040094571958</v>
      </c>
      <c r="Q37" s="211">
        <v>19970</v>
      </c>
      <c r="R37" s="211">
        <v>19608</v>
      </c>
      <c r="S37" s="212">
        <v>98.187280921381998</v>
      </c>
      <c r="T37" s="158" t="s">
        <v>681</v>
      </c>
      <c r="U37" s="162" t="s">
        <v>693</v>
      </c>
      <c r="V37" s="35"/>
    </row>
    <row r="38" spans="1:22" x14ac:dyDescent="0.2">
      <c r="A38" s="10">
        <v>26</v>
      </c>
      <c r="B38" s="86" t="s">
        <v>599</v>
      </c>
      <c r="C38" s="14" t="s">
        <v>45</v>
      </c>
      <c r="D38" s="15" t="s">
        <v>663</v>
      </c>
      <c r="E38" s="166">
        <v>95524</v>
      </c>
      <c r="F38" s="167">
        <v>92809</v>
      </c>
      <c r="G38" s="168">
        <v>97.157782337423058</v>
      </c>
      <c r="H38" s="184"/>
      <c r="I38" s="211">
        <v>101789</v>
      </c>
      <c r="J38" s="211">
        <v>98677</v>
      </c>
      <c r="K38" s="212">
        <v>96.942695183173001</v>
      </c>
      <c r="M38" s="166">
        <v>69766</v>
      </c>
      <c r="N38" s="167">
        <v>68846</v>
      </c>
      <c r="O38" s="168">
        <v>98.681306080325655</v>
      </c>
      <c r="Q38" s="211">
        <v>67719</v>
      </c>
      <c r="R38" s="211">
        <v>66834</v>
      </c>
      <c r="S38" s="212">
        <v>98.693128959376196</v>
      </c>
      <c r="T38" s="158" t="s">
        <v>685</v>
      </c>
      <c r="U38" s="162" t="s">
        <v>696</v>
      </c>
      <c r="V38" s="35"/>
    </row>
    <row r="39" spans="1:22" x14ac:dyDescent="0.2">
      <c r="A39" s="10">
        <v>27</v>
      </c>
      <c r="B39" s="86" t="s">
        <v>600</v>
      </c>
      <c r="C39" s="14" t="s">
        <v>46</v>
      </c>
      <c r="D39" s="15" t="s">
        <v>663</v>
      </c>
      <c r="E39" s="166">
        <v>63525</v>
      </c>
      <c r="F39" s="167">
        <v>62435</v>
      </c>
      <c r="G39" s="168">
        <v>98.284140102321913</v>
      </c>
      <c r="H39" s="184"/>
      <c r="I39" s="211">
        <v>67070</v>
      </c>
      <c r="J39" s="211">
        <v>66064</v>
      </c>
      <c r="K39" s="212">
        <v>98.500074548978603</v>
      </c>
      <c r="M39" s="166">
        <v>70752</v>
      </c>
      <c r="N39" s="167">
        <v>69776</v>
      </c>
      <c r="O39" s="168">
        <v>98.62053369516056</v>
      </c>
      <c r="Q39" s="211">
        <v>72007</v>
      </c>
      <c r="R39" s="211">
        <v>71926</v>
      </c>
      <c r="S39" s="212">
        <v>99.887510936436698</v>
      </c>
      <c r="T39" s="158" t="s">
        <v>679</v>
      </c>
      <c r="U39" s="162" t="s">
        <v>695</v>
      </c>
      <c r="V39" s="35"/>
    </row>
    <row r="40" spans="1:22" x14ac:dyDescent="0.2">
      <c r="A40" s="10">
        <v>28</v>
      </c>
      <c r="B40" s="86" t="s">
        <v>47</v>
      </c>
      <c r="C40" s="14" t="s">
        <v>48</v>
      </c>
      <c r="D40" s="15" t="s">
        <v>665</v>
      </c>
      <c r="E40" s="166">
        <v>193705</v>
      </c>
      <c r="F40" s="167">
        <v>182085</v>
      </c>
      <c r="G40" s="168">
        <v>94.001187372551044</v>
      </c>
      <c r="H40" s="184"/>
      <c r="I40" s="211">
        <v>205486</v>
      </c>
      <c r="J40" s="211">
        <v>193475</v>
      </c>
      <c r="K40" s="212">
        <v>94.1548329326572</v>
      </c>
      <c r="M40" s="166">
        <v>148989</v>
      </c>
      <c r="N40" s="167">
        <v>144537</v>
      </c>
      <c r="O40" s="168">
        <v>97.011859935968431</v>
      </c>
      <c r="Q40" s="211">
        <v>140753</v>
      </c>
      <c r="R40" s="211">
        <v>137270</v>
      </c>
      <c r="S40" s="212">
        <v>97.5254523882261</v>
      </c>
      <c r="T40" s="158" t="s">
        <v>684</v>
      </c>
      <c r="U40" s="162" t="s">
        <v>689</v>
      </c>
      <c r="V40" s="35"/>
    </row>
    <row r="41" spans="1:22" x14ac:dyDescent="0.2">
      <c r="A41" s="10">
        <v>29</v>
      </c>
      <c r="B41" s="86" t="s">
        <v>49</v>
      </c>
      <c r="C41" s="14" t="s">
        <v>50</v>
      </c>
      <c r="D41" s="15" t="s">
        <v>664</v>
      </c>
      <c r="E41" s="166">
        <v>80335</v>
      </c>
      <c r="F41" s="167">
        <v>79032</v>
      </c>
      <c r="G41" s="168">
        <v>98.378041949337145</v>
      </c>
      <c r="H41" s="184"/>
      <c r="I41" s="211">
        <v>83490</v>
      </c>
      <c r="J41" s="211">
        <v>82153</v>
      </c>
      <c r="K41" s="212">
        <v>98.398610612049296</v>
      </c>
      <c r="M41" s="166">
        <v>44109</v>
      </c>
      <c r="N41" s="167">
        <v>43677</v>
      </c>
      <c r="O41" s="168">
        <v>99.020608039175684</v>
      </c>
      <c r="Q41" s="211">
        <v>42623</v>
      </c>
      <c r="R41" s="211">
        <v>42118</v>
      </c>
      <c r="S41" s="212">
        <v>98.815193674776495</v>
      </c>
      <c r="T41" s="158" t="s">
        <v>682</v>
      </c>
      <c r="U41" s="162" t="s">
        <v>690</v>
      </c>
      <c r="V41" s="35"/>
    </row>
    <row r="42" spans="1:22" x14ac:dyDescent="0.2">
      <c r="A42" s="10">
        <v>30</v>
      </c>
      <c r="B42" s="86" t="s">
        <v>51</v>
      </c>
      <c r="C42" s="14" t="s">
        <v>52</v>
      </c>
      <c r="D42" s="15" t="s">
        <v>664</v>
      </c>
      <c r="E42" s="166">
        <v>65254</v>
      </c>
      <c r="F42" s="167">
        <v>63871</v>
      </c>
      <c r="G42" s="168">
        <v>97.880589695650841</v>
      </c>
      <c r="H42" s="184"/>
      <c r="I42" s="211">
        <v>69569</v>
      </c>
      <c r="J42" s="211">
        <v>67958</v>
      </c>
      <c r="K42" s="212">
        <v>97.684313415458007</v>
      </c>
      <c r="M42" s="166">
        <v>31566</v>
      </c>
      <c r="N42" s="167">
        <v>31116</v>
      </c>
      <c r="O42" s="168">
        <v>98.574415510359245</v>
      </c>
      <c r="Q42" s="211">
        <v>32197</v>
      </c>
      <c r="R42" s="211">
        <v>31564</v>
      </c>
      <c r="S42" s="212">
        <v>98.033978320961495</v>
      </c>
      <c r="T42" s="158" t="s">
        <v>682</v>
      </c>
      <c r="U42" s="162" t="s">
        <v>690</v>
      </c>
      <c r="V42" s="35"/>
    </row>
    <row r="43" spans="1:22" x14ac:dyDescent="0.2">
      <c r="A43" s="10">
        <v>31</v>
      </c>
      <c r="B43" s="86" t="s">
        <v>53</v>
      </c>
      <c r="C43" s="14" t="s">
        <v>54</v>
      </c>
      <c r="D43" s="15" t="s">
        <v>655</v>
      </c>
      <c r="E43" s="166">
        <v>126544</v>
      </c>
      <c r="F43" s="167">
        <v>121156</v>
      </c>
      <c r="G43" s="168">
        <v>95.742192438993555</v>
      </c>
      <c r="H43" s="184"/>
      <c r="I43" s="211">
        <v>132228</v>
      </c>
      <c r="J43" s="211">
        <v>125949</v>
      </c>
      <c r="K43" s="212">
        <v>95.251383973137294</v>
      </c>
      <c r="M43" s="166">
        <v>124177</v>
      </c>
      <c r="N43" s="167">
        <v>122617</v>
      </c>
      <c r="O43" s="168">
        <v>98.74372870982549</v>
      </c>
      <c r="Q43" s="211">
        <v>126659</v>
      </c>
      <c r="R43" s="211">
        <v>124847</v>
      </c>
      <c r="S43" s="212">
        <v>98.569387094481996</v>
      </c>
      <c r="T43" s="158" t="s">
        <v>683</v>
      </c>
      <c r="U43" s="162" t="s">
        <v>688</v>
      </c>
      <c r="V43" s="35"/>
    </row>
    <row r="44" spans="1:22" x14ac:dyDescent="0.2">
      <c r="A44" s="10">
        <v>32</v>
      </c>
      <c r="B44" s="86" t="s">
        <v>55</v>
      </c>
      <c r="C44" s="14" t="s">
        <v>56</v>
      </c>
      <c r="D44" s="15" t="s">
        <v>664</v>
      </c>
      <c r="E44" s="166">
        <v>49582</v>
      </c>
      <c r="F44" s="167">
        <v>48805</v>
      </c>
      <c r="G44" s="168">
        <v>98.432899035940451</v>
      </c>
      <c r="H44" s="184"/>
      <c r="I44" s="211">
        <v>51613</v>
      </c>
      <c r="J44" s="211">
        <v>50784</v>
      </c>
      <c r="K44" s="212">
        <v>98.393815511595903</v>
      </c>
      <c r="M44" s="166">
        <v>32227</v>
      </c>
      <c r="N44" s="167">
        <v>31077</v>
      </c>
      <c r="O44" s="168">
        <v>96.431563595742702</v>
      </c>
      <c r="Q44" s="211">
        <v>30014</v>
      </c>
      <c r="R44" s="211">
        <v>28632</v>
      </c>
      <c r="S44" s="212">
        <v>95.395482108349398</v>
      </c>
      <c r="T44" s="158" t="s">
        <v>682</v>
      </c>
      <c r="U44" s="162" t="s">
        <v>690</v>
      </c>
      <c r="V44" s="35"/>
    </row>
    <row r="45" spans="1:22" x14ac:dyDescent="0.2">
      <c r="A45" s="10">
        <v>33</v>
      </c>
      <c r="B45" s="86" t="s">
        <v>601</v>
      </c>
      <c r="C45" s="14" t="s">
        <v>57</v>
      </c>
      <c r="D45" s="15" t="s">
        <v>663</v>
      </c>
      <c r="E45" s="166">
        <v>143178</v>
      </c>
      <c r="F45" s="167">
        <v>138950</v>
      </c>
      <c r="G45" s="168">
        <v>97.047032365307516</v>
      </c>
      <c r="H45" s="184"/>
      <c r="I45" s="211">
        <v>151729</v>
      </c>
      <c r="J45" s="211">
        <v>146198</v>
      </c>
      <c r="K45" s="212">
        <v>96.354684997594305</v>
      </c>
      <c r="M45" s="166">
        <v>112308</v>
      </c>
      <c r="N45" s="167">
        <v>109380</v>
      </c>
      <c r="O45" s="168">
        <v>97.392883855112728</v>
      </c>
      <c r="Q45" s="211">
        <v>115228</v>
      </c>
      <c r="R45" s="211">
        <v>112068</v>
      </c>
      <c r="S45" s="212">
        <v>97.257610997327006</v>
      </c>
      <c r="T45" s="158" t="s">
        <v>679</v>
      </c>
      <c r="U45" s="162" t="s">
        <v>695</v>
      </c>
      <c r="V45" s="35"/>
    </row>
    <row r="46" spans="1:22" x14ac:dyDescent="0.2">
      <c r="A46" s="10">
        <v>34</v>
      </c>
      <c r="B46" s="86" t="s">
        <v>602</v>
      </c>
      <c r="C46" s="14" t="s">
        <v>58</v>
      </c>
      <c r="D46" s="15" t="s">
        <v>663</v>
      </c>
      <c r="E46" s="166">
        <v>214258</v>
      </c>
      <c r="F46" s="167">
        <v>207602</v>
      </c>
      <c r="G46" s="168">
        <v>96.893464888125536</v>
      </c>
      <c r="H46" s="184"/>
      <c r="I46" s="211">
        <v>227553</v>
      </c>
      <c r="J46" s="211">
        <v>220241</v>
      </c>
      <c r="K46" s="212">
        <v>96.786682662939995</v>
      </c>
      <c r="M46" s="166">
        <v>225331</v>
      </c>
      <c r="N46" s="167">
        <v>222657</v>
      </c>
      <c r="O46" s="168">
        <v>98.813301321167529</v>
      </c>
      <c r="Q46" s="211">
        <v>226594</v>
      </c>
      <c r="R46" s="211">
        <v>221902</v>
      </c>
      <c r="S46" s="212">
        <v>97.929336169536697</v>
      </c>
      <c r="T46" s="158" t="s">
        <v>685</v>
      </c>
      <c r="U46" s="162" t="s">
        <v>696</v>
      </c>
      <c r="V46" s="35"/>
    </row>
    <row r="47" spans="1:22" x14ac:dyDescent="0.2">
      <c r="A47" s="10">
        <v>35</v>
      </c>
      <c r="B47" s="86" t="s">
        <v>59</v>
      </c>
      <c r="C47" s="14" t="s">
        <v>60</v>
      </c>
      <c r="D47" s="15" t="s">
        <v>664</v>
      </c>
      <c r="E47" s="166">
        <v>70738</v>
      </c>
      <c r="F47" s="167">
        <v>69996</v>
      </c>
      <c r="G47" s="168">
        <v>98.95105883683452</v>
      </c>
      <c r="H47" s="184"/>
      <c r="I47" s="211">
        <v>74867</v>
      </c>
      <c r="J47" s="211">
        <v>74119</v>
      </c>
      <c r="K47" s="212">
        <v>99.000894920325294</v>
      </c>
      <c r="M47" s="166">
        <v>31045</v>
      </c>
      <c r="N47" s="167">
        <v>30693</v>
      </c>
      <c r="O47" s="168">
        <v>98.866162022870029</v>
      </c>
      <c r="Q47" s="211">
        <v>30413</v>
      </c>
      <c r="R47" s="211">
        <v>30211</v>
      </c>
      <c r="S47" s="212">
        <v>99.335810344260594</v>
      </c>
      <c r="T47" s="158" t="s">
        <v>682</v>
      </c>
      <c r="U47" s="162" t="s">
        <v>690</v>
      </c>
      <c r="V47" s="35"/>
    </row>
    <row r="48" spans="1:22" x14ac:dyDescent="0.2">
      <c r="A48" s="10">
        <v>36</v>
      </c>
      <c r="B48" s="86" t="s">
        <v>61</v>
      </c>
      <c r="C48" s="14" t="s">
        <v>62</v>
      </c>
      <c r="D48" s="15" t="s">
        <v>655</v>
      </c>
      <c r="E48" s="166">
        <v>181428</v>
      </c>
      <c r="F48" s="167">
        <v>177669</v>
      </c>
      <c r="G48" s="168">
        <v>97.928103710562866</v>
      </c>
      <c r="H48" s="184"/>
      <c r="I48" s="211">
        <v>189090</v>
      </c>
      <c r="J48" s="211">
        <v>185450</v>
      </c>
      <c r="K48" s="212">
        <v>98.074990745147801</v>
      </c>
      <c r="M48" s="166">
        <v>87157</v>
      </c>
      <c r="N48" s="167">
        <v>86175</v>
      </c>
      <c r="O48" s="168">
        <v>98.873297612354719</v>
      </c>
      <c r="Q48" s="211">
        <v>89993</v>
      </c>
      <c r="R48" s="211">
        <v>88792</v>
      </c>
      <c r="S48" s="212">
        <v>98.665451757358895</v>
      </c>
      <c r="T48" s="158" t="s">
        <v>683</v>
      </c>
      <c r="U48" s="162" t="s">
        <v>688</v>
      </c>
      <c r="V48" s="35"/>
    </row>
    <row r="49" spans="1:22" x14ac:dyDescent="0.2">
      <c r="A49" s="10">
        <v>37</v>
      </c>
      <c r="B49" s="86" t="s">
        <v>63</v>
      </c>
      <c r="C49" s="14" t="s">
        <v>64</v>
      </c>
      <c r="D49" s="15" t="s">
        <v>664</v>
      </c>
      <c r="E49" s="166">
        <v>58501</v>
      </c>
      <c r="F49" s="167">
        <v>57270</v>
      </c>
      <c r="G49" s="168">
        <v>97.895762465598878</v>
      </c>
      <c r="H49" s="184"/>
      <c r="I49" s="211">
        <v>60716</v>
      </c>
      <c r="J49" s="211">
        <v>59583</v>
      </c>
      <c r="K49" s="212">
        <v>98.133935041834107</v>
      </c>
      <c r="M49" s="166">
        <v>28291</v>
      </c>
      <c r="N49" s="167">
        <v>27287</v>
      </c>
      <c r="O49" s="168">
        <v>96.451168216040443</v>
      </c>
      <c r="Q49" s="211">
        <v>26558</v>
      </c>
      <c r="R49" s="211">
        <v>25017</v>
      </c>
      <c r="S49" s="212">
        <v>94.197605241358502</v>
      </c>
      <c r="T49" s="158" t="s">
        <v>686</v>
      </c>
      <c r="U49" s="162" t="s">
        <v>694</v>
      </c>
      <c r="V49" s="35"/>
    </row>
    <row r="50" spans="1:22" x14ac:dyDescent="0.2">
      <c r="A50" s="10">
        <v>38</v>
      </c>
      <c r="B50" s="86" t="s">
        <v>65</v>
      </c>
      <c r="C50" s="14" t="s">
        <v>66</v>
      </c>
      <c r="D50" s="15" t="s">
        <v>664</v>
      </c>
      <c r="E50" s="166">
        <v>50900</v>
      </c>
      <c r="F50" s="167">
        <v>49374</v>
      </c>
      <c r="G50" s="168">
        <v>97.00196463654224</v>
      </c>
      <c r="H50" s="184"/>
      <c r="I50" s="211">
        <v>53832</v>
      </c>
      <c r="J50" s="211">
        <v>52415</v>
      </c>
      <c r="K50" s="212">
        <v>97.367736662208301</v>
      </c>
      <c r="M50" s="166">
        <v>42237</v>
      </c>
      <c r="N50" s="167">
        <v>40093</v>
      </c>
      <c r="O50" s="168">
        <v>94.923881904491324</v>
      </c>
      <c r="Q50" s="211">
        <v>41301</v>
      </c>
      <c r="R50" s="211">
        <v>40615</v>
      </c>
      <c r="S50" s="212">
        <v>98.3390232682017</v>
      </c>
      <c r="T50" s="158" t="s">
        <v>682</v>
      </c>
      <c r="U50" s="162" t="s">
        <v>690</v>
      </c>
      <c r="V50" s="35"/>
    </row>
    <row r="51" spans="1:22" x14ac:dyDescent="0.2">
      <c r="A51" s="10">
        <v>39</v>
      </c>
      <c r="B51" s="86" t="s">
        <v>67</v>
      </c>
      <c r="C51" s="14" t="s">
        <v>68</v>
      </c>
      <c r="D51" s="15" t="s">
        <v>664</v>
      </c>
      <c r="E51" s="166">
        <v>57612</v>
      </c>
      <c r="F51" s="167">
        <v>56729</v>
      </c>
      <c r="G51" s="168">
        <v>98.467333194473369</v>
      </c>
      <c r="H51" s="184"/>
      <c r="I51" s="211">
        <v>60276</v>
      </c>
      <c r="J51" s="211">
        <v>59398</v>
      </c>
      <c r="K51" s="212">
        <v>98.543367177649401</v>
      </c>
      <c r="M51" s="166">
        <v>25793</v>
      </c>
      <c r="N51" s="167">
        <v>25449</v>
      </c>
      <c r="O51" s="168">
        <v>98.666304811382929</v>
      </c>
      <c r="Q51" s="211">
        <v>26301</v>
      </c>
      <c r="R51" s="211">
        <v>25974</v>
      </c>
      <c r="S51" s="212">
        <v>98.756701266111506</v>
      </c>
      <c r="T51" s="158" t="s">
        <v>681</v>
      </c>
      <c r="U51" s="162" t="s">
        <v>693</v>
      </c>
      <c r="V51" s="35"/>
    </row>
    <row r="52" spans="1:22" x14ac:dyDescent="0.2">
      <c r="A52" s="10">
        <v>40</v>
      </c>
      <c r="B52" s="86" t="s">
        <v>69</v>
      </c>
      <c r="C52" s="14" t="s">
        <v>70</v>
      </c>
      <c r="D52" s="15" t="s">
        <v>664</v>
      </c>
      <c r="E52" s="166">
        <v>38794</v>
      </c>
      <c r="F52" s="167">
        <v>36846</v>
      </c>
      <c r="G52" s="168">
        <v>94.978604938908077</v>
      </c>
      <c r="H52" s="184"/>
      <c r="I52" s="211">
        <v>40685</v>
      </c>
      <c r="J52" s="211">
        <v>38475</v>
      </c>
      <c r="K52" s="212">
        <v>94.568022612756494</v>
      </c>
      <c r="M52" s="166">
        <v>30272</v>
      </c>
      <c r="N52" s="167">
        <v>29507</v>
      </c>
      <c r="O52" s="168">
        <v>97.472912262156456</v>
      </c>
      <c r="Q52" s="211">
        <v>28706</v>
      </c>
      <c r="R52" s="211">
        <v>27989</v>
      </c>
      <c r="S52" s="212">
        <v>97.5022643349822</v>
      </c>
      <c r="T52" s="158" t="s">
        <v>680</v>
      </c>
      <c r="U52" s="162" t="s">
        <v>692</v>
      </c>
      <c r="V52" s="35"/>
    </row>
    <row r="53" spans="1:22" x14ac:dyDescent="0.2">
      <c r="A53" s="10">
        <v>41</v>
      </c>
      <c r="B53" s="86" t="s">
        <v>71</v>
      </c>
      <c r="C53" s="14" t="s">
        <v>72</v>
      </c>
      <c r="D53" s="15" t="s">
        <v>665</v>
      </c>
      <c r="E53" s="166">
        <v>85332</v>
      </c>
      <c r="F53" s="167">
        <v>82638</v>
      </c>
      <c r="G53" s="168">
        <v>96.842919420615942</v>
      </c>
      <c r="H53" s="184"/>
      <c r="I53" s="211">
        <v>92231</v>
      </c>
      <c r="J53" s="211">
        <v>89115</v>
      </c>
      <c r="K53" s="212">
        <v>96.621526384838006</v>
      </c>
      <c r="M53" s="166">
        <v>53419</v>
      </c>
      <c r="N53" s="167">
        <v>50680</v>
      </c>
      <c r="O53" s="168">
        <v>94.872610868792009</v>
      </c>
      <c r="Q53" s="211">
        <v>51052</v>
      </c>
      <c r="R53" s="211">
        <v>49030</v>
      </c>
      <c r="S53" s="212">
        <v>96.0393324453498</v>
      </c>
      <c r="T53" s="158" t="s">
        <v>680</v>
      </c>
      <c r="U53" s="162" t="s">
        <v>692</v>
      </c>
      <c r="V53" s="35"/>
    </row>
    <row r="54" spans="1:22" x14ac:dyDescent="0.2">
      <c r="A54" s="10">
        <v>42</v>
      </c>
      <c r="B54" s="86" t="s">
        <v>73</v>
      </c>
      <c r="C54" s="14" t="s">
        <v>74</v>
      </c>
      <c r="D54" s="15" t="s">
        <v>665</v>
      </c>
      <c r="E54" s="166">
        <v>92462</v>
      </c>
      <c r="F54" s="167">
        <v>89821</v>
      </c>
      <c r="G54" s="168">
        <v>97.143691462438625</v>
      </c>
      <c r="H54" s="184"/>
      <c r="I54" s="211">
        <v>97790</v>
      </c>
      <c r="J54" s="211">
        <v>94828</v>
      </c>
      <c r="K54" s="212">
        <v>96.971060435627294</v>
      </c>
      <c r="M54" s="166">
        <v>62829</v>
      </c>
      <c r="N54" s="167">
        <v>61131</v>
      </c>
      <c r="O54" s="168">
        <v>97.297426347705667</v>
      </c>
      <c r="Q54" s="211">
        <v>58896</v>
      </c>
      <c r="R54" s="211">
        <v>57226</v>
      </c>
      <c r="S54" s="212">
        <v>97.164493344199897</v>
      </c>
      <c r="T54" s="158" t="s">
        <v>684</v>
      </c>
      <c r="U54" s="162" t="s">
        <v>689</v>
      </c>
      <c r="V54" s="35"/>
    </row>
    <row r="55" spans="1:22" x14ac:dyDescent="0.2">
      <c r="A55" s="10">
        <v>43</v>
      </c>
      <c r="B55" s="86" t="s">
        <v>75</v>
      </c>
      <c r="C55" s="14" t="s">
        <v>76</v>
      </c>
      <c r="D55" s="15" t="s">
        <v>664</v>
      </c>
      <c r="E55" s="166">
        <v>66308</v>
      </c>
      <c r="F55" s="167">
        <v>64551</v>
      </c>
      <c r="G55" s="168">
        <v>97.35024431441154</v>
      </c>
      <c r="H55" s="184"/>
      <c r="I55" s="211">
        <v>69680</v>
      </c>
      <c r="J55" s="211">
        <v>68044</v>
      </c>
      <c r="K55" s="212">
        <v>97.652123995407507</v>
      </c>
      <c r="M55" s="166">
        <v>101346</v>
      </c>
      <c r="N55" s="167">
        <v>100486</v>
      </c>
      <c r="O55" s="168">
        <v>99.151421861740957</v>
      </c>
      <c r="Q55" s="211">
        <v>107015</v>
      </c>
      <c r="R55" s="211">
        <v>106036</v>
      </c>
      <c r="S55" s="212">
        <v>99.085174975470693</v>
      </c>
      <c r="T55" s="158" t="s">
        <v>682</v>
      </c>
      <c r="U55" s="162" t="s">
        <v>690</v>
      </c>
      <c r="V55" s="35"/>
    </row>
    <row r="56" spans="1:22" x14ac:dyDescent="0.2">
      <c r="A56" s="10">
        <v>44</v>
      </c>
      <c r="B56" s="86" t="s">
        <v>77</v>
      </c>
      <c r="C56" s="14" t="s">
        <v>78</v>
      </c>
      <c r="D56" s="15" t="s">
        <v>654</v>
      </c>
      <c r="E56" s="166">
        <v>120785</v>
      </c>
      <c r="F56" s="167">
        <v>116342</v>
      </c>
      <c r="G56" s="168">
        <v>96.321563108001811</v>
      </c>
      <c r="H56" s="184"/>
      <c r="I56" s="211">
        <v>126213</v>
      </c>
      <c r="J56" s="211">
        <v>121610</v>
      </c>
      <c r="K56" s="212">
        <v>96.352990579417295</v>
      </c>
      <c r="M56" s="166">
        <v>525763</v>
      </c>
      <c r="N56" s="167">
        <v>520553</v>
      </c>
      <c r="O56" s="168">
        <v>99.009059214893398</v>
      </c>
      <c r="Q56" s="211">
        <v>611740</v>
      </c>
      <c r="R56" s="211">
        <v>607274</v>
      </c>
      <c r="S56" s="212">
        <v>99.269951286494205</v>
      </c>
      <c r="T56" s="158" t="s">
        <v>683</v>
      </c>
      <c r="U56" s="162" t="s">
        <v>688</v>
      </c>
      <c r="V56" s="35"/>
    </row>
    <row r="57" spans="1:22" x14ac:dyDescent="0.2">
      <c r="A57" s="10">
        <v>45</v>
      </c>
      <c r="B57" s="86" t="s">
        <v>79</v>
      </c>
      <c r="C57" s="14" t="s">
        <v>80</v>
      </c>
      <c r="D57" s="15" t="s">
        <v>664</v>
      </c>
      <c r="E57" s="166">
        <v>43435</v>
      </c>
      <c r="F57" s="167">
        <v>42266</v>
      </c>
      <c r="G57" s="168">
        <v>97.308622078968583</v>
      </c>
      <c r="H57" s="184"/>
      <c r="I57" s="211">
        <v>46166</v>
      </c>
      <c r="J57" s="211">
        <v>44965</v>
      </c>
      <c r="K57" s="212">
        <v>97.398518390157193</v>
      </c>
      <c r="M57" s="166">
        <v>37419</v>
      </c>
      <c r="N57" s="167">
        <v>36726</v>
      </c>
      <c r="O57" s="168">
        <v>98.147999679307304</v>
      </c>
      <c r="Q57" s="211">
        <v>33052</v>
      </c>
      <c r="R57" s="211">
        <v>32536</v>
      </c>
      <c r="S57" s="212">
        <v>98.438823671789905</v>
      </c>
      <c r="T57" s="158" t="s">
        <v>686</v>
      </c>
      <c r="U57" s="162" t="s">
        <v>694</v>
      </c>
      <c r="V57" s="35"/>
    </row>
    <row r="58" spans="1:22" x14ac:dyDescent="0.2">
      <c r="A58" s="10">
        <v>46</v>
      </c>
      <c r="B58" s="86" t="s">
        <v>81</v>
      </c>
      <c r="C58" s="14" t="s">
        <v>82</v>
      </c>
      <c r="D58" s="15" t="s">
        <v>664</v>
      </c>
      <c r="E58" s="166">
        <v>76384</v>
      </c>
      <c r="F58" s="167">
        <v>75423</v>
      </c>
      <c r="G58" s="168">
        <v>98.741883116883116</v>
      </c>
      <c r="H58" s="184"/>
      <c r="I58" s="211">
        <v>80574</v>
      </c>
      <c r="J58" s="211">
        <v>79381</v>
      </c>
      <c r="K58" s="212">
        <v>98.519373495172104</v>
      </c>
      <c r="M58" s="166">
        <v>55302</v>
      </c>
      <c r="N58" s="167">
        <v>55054</v>
      </c>
      <c r="O58" s="168">
        <v>99.551553289211952</v>
      </c>
      <c r="Q58" s="211">
        <v>54550</v>
      </c>
      <c r="R58" s="211">
        <v>54488</v>
      </c>
      <c r="S58" s="212">
        <v>99.886342804766201</v>
      </c>
      <c r="T58" s="158" t="s">
        <v>679</v>
      </c>
      <c r="U58" s="162" t="s">
        <v>695</v>
      </c>
      <c r="V58" s="35"/>
    </row>
    <row r="59" spans="1:22" x14ac:dyDescent="0.2">
      <c r="A59" s="10">
        <v>47</v>
      </c>
      <c r="B59" s="86" t="s">
        <v>83</v>
      </c>
      <c r="C59" s="14" t="s">
        <v>84</v>
      </c>
      <c r="D59" s="15" t="s">
        <v>664</v>
      </c>
      <c r="E59" s="166">
        <v>53469</v>
      </c>
      <c r="F59" s="167">
        <v>52134</v>
      </c>
      <c r="G59" s="168">
        <v>97.50322616843404</v>
      </c>
      <c r="H59" s="184"/>
      <c r="I59" s="211">
        <v>57150</v>
      </c>
      <c r="J59" s="211">
        <v>55760</v>
      </c>
      <c r="K59" s="212">
        <v>97.567804024496894</v>
      </c>
      <c r="M59" s="166">
        <v>45310</v>
      </c>
      <c r="N59" s="167">
        <v>44528</v>
      </c>
      <c r="O59" s="168">
        <v>98.274111675126903</v>
      </c>
      <c r="Q59" s="211">
        <v>44442</v>
      </c>
      <c r="R59" s="211">
        <v>43486</v>
      </c>
      <c r="S59" s="212">
        <v>97.848881688492796</v>
      </c>
      <c r="T59" s="158" t="s">
        <v>680</v>
      </c>
      <c r="U59" s="162" t="s">
        <v>692</v>
      </c>
      <c r="V59" s="35"/>
    </row>
    <row r="60" spans="1:22" x14ac:dyDescent="0.2">
      <c r="A60" s="10">
        <v>48</v>
      </c>
      <c r="B60" s="86" t="s">
        <v>85</v>
      </c>
      <c r="C60" s="14" t="s">
        <v>86</v>
      </c>
      <c r="D60" s="15" t="s">
        <v>664</v>
      </c>
      <c r="E60" s="166">
        <v>48704</v>
      </c>
      <c r="F60" s="167">
        <v>47817</v>
      </c>
      <c r="G60" s="168">
        <v>98.178794349540084</v>
      </c>
      <c r="H60" s="184"/>
      <c r="I60" s="211">
        <v>50529</v>
      </c>
      <c r="J60" s="211">
        <v>49688</v>
      </c>
      <c r="K60" s="212">
        <v>98.335609254091693</v>
      </c>
      <c r="M60" s="166">
        <v>15617</v>
      </c>
      <c r="N60" s="167">
        <v>15451</v>
      </c>
      <c r="O60" s="168">
        <v>98.937055772555553</v>
      </c>
      <c r="Q60" s="211">
        <v>14624</v>
      </c>
      <c r="R60" s="211">
        <v>14465</v>
      </c>
      <c r="S60" s="212">
        <v>98.912746170678304</v>
      </c>
      <c r="T60" s="158" t="s">
        <v>682</v>
      </c>
      <c r="U60" s="162" t="s">
        <v>690</v>
      </c>
      <c r="V60" s="35"/>
    </row>
    <row r="61" spans="1:22" x14ac:dyDescent="0.2">
      <c r="A61" s="10">
        <v>49</v>
      </c>
      <c r="B61" s="86" t="s">
        <v>576</v>
      </c>
      <c r="C61" s="14" t="s">
        <v>584</v>
      </c>
      <c r="D61" s="15" t="s">
        <v>663</v>
      </c>
      <c r="E61" s="166">
        <v>168222</v>
      </c>
      <c r="F61" s="167">
        <v>164856</v>
      </c>
      <c r="G61" s="168">
        <v>97.99907265399294</v>
      </c>
      <c r="H61" s="184"/>
      <c r="I61" s="211">
        <v>178348</v>
      </c>
      <c r="J61" s="211">
        <v>174680</v>
      </c>
      <c r="K61" s="212">
        <v>97.9433467154103</v>
      </c>
      <c r="M61" s="166">
        <v>87226</v>
      </c>
      <c r="N61" s="167">
        <v>86386</v>
      </c>
      <c r="O61" s="168">
        <v>99.036984385389687</v>
      </c>
      <c r="Q61" s="211">
        <v>86763</v>
      </c>
      <c r="R61" s="211">
        <v>85475</v>
      </c>
      <c r="S61" s="212">
        <v>98.515496236875094</v>
      </c>
      <c r="T61" s="158" t="s">
        <v>682</v>
      </c>
      <c r="U61" s="162" t="s">
        <v>690</v>
      </c>
      <c r="V61" s="35"/>
    </row>
    <row r="62" spans="1:22" x14ac:dyDescent="0.2">
      <c r="A62" s="10">
        <v>50</v>
      </c>
      <c r="B62" s="86" t="s">
        <v>87</v>
      </c>
      <c r="C62" s="14" t="s">
        <v>88</v>
      </c>
      <c r="D62" s="15" t="s">
        <v>664</v>
      </c>
      <c r="E62" s="166">
        <v>84569</v>
      </c>
      <c r="F62" s="167">
        <v>82703</v>
      </c>
      <c r="G62" s="168">
        <v>97.79351771925883</v>
      </c>
      <c r="H62" s="184"/>
      <c r="I62" s="211">
        <v>89556</v>
      </c>
      <c r="J62" s="211">
        <v>87536</v>
      </c>
      <c r="K62" s="212">
        <v>97.744428067354505</v>
      </c>
      <c r="M62" s="166">
        <v>46364</v>
      </c>
      <c r="N62" s="167">
        <v>45803</v>
      </c>
      <c r="O62" s="168">
        <v>98.790009490121648</v>
      </c>
      <c r="Q62" s="211">
        <v>46537</v>
      </c>
      <c r="R62" s="211">
        <v>45927</v>
      </c>
      <c r="S62" s="212">
        <v>98.689215033199304</v>
      </c>
      <c r="T62" s="158" t="s">
        <v>681</v>
      </c>
      <c r="U62" s="162" t="s">
        <v>693</v>
      </c>
      <c r="V62" s="35"/>
    </row>
    <row r="63" spans="1:22" x14ac:dyDescent="0.2">
      <c r="A63" s="10">
        <v>51</v>
      </c>
      <c r="B63" s="86" t="s">
        <v>89</v>
      </c>
      <c r="C63" s="14" t="s">
        <v>90</v>
      </c>
      <c r="D63" s="15" t="s">
        <v>664</v>
      </c>
      <c r="E63" s="166">
        <v>100319</v>
      </c>
      <c r="F63" s="167">
        <v>98075</v>
      </c>
      <c r="G63" s="168">
        <v>97.763135597444148</v>
      </c>
      <c r="H63" s="184"/>
      <c r="I63" s="211">
        <v>104976</v>
      </c>
      <c r="J63" s="211">
        <v>102431</v>
      </c>
      <c r="K63" s="212">
        <v>97.575636335924401</v>
      </c>
      <c r="M63" s="166">
        <v>81701</v>
      </c>
      <c r="N63" s="167">
        <v>79782</v>
      </c>
      <c r="O63" s="168">
        <v>97.651191539883229</v>
      </c>
      <c r="Q63" s="211">
        <v>81373</v>
      </c>
      <c r="R63" s="211">
        <v>79982</v>
      </c>
      <c r="S63" s="212">
        <v>98.290587787103803</v>
      </c>
      <c r="T63" s="158" t="s">
        <v>682</v>
      </c>
      <c r="U63" s="162" t="s">
        <v>690</v>
      </c>
      <c r="V63" s="35"/>
    </row>
    <row r="64" spans="1:22" x14ac:dyDescent="0.2">
      <c r="A64" s="10">
        <v>52</v>
      </c>
      <c r="B64" s="86" t="s">
        <v>91</v>
      </c>
      <c r="C64" s="14" t="s">
        <v>92</v>
      </c>
      <c r="D64" s="15" t="s">
        <v>664</v>
      </c>
      <c r="E64" s="166">
        <v>63694</v>
      </c>
      <c r="F64" s="167">
        <v>62627</v>
      </c>
      <c r="G64" s="168">
        <v>98.324802964172449</v>
      </c>
      <c r="H64" s="184"/>
      <c r="I64" s="211">
        <v>66805</v>
      </c>
      <c r="J64" s="211">
        <v>65666</v>
      </c>
      <c r="K64" s="212">
        <v>98.295037796572103</v>
      </c>
      <c r="M64" s="166">
        <v>56505</v>
      </c>
      <c r="N64" s="167">
        <v>55862</v>
      </c>
      <c r="O64" s="168">
        <v>98.862047606406506</v>
      </c>
      <c r="Q64" s="211">
        <v>56358</v>
      </c>
      <c r="R64" s="211">
        <v>55648</v>
      </c>
      <c r="S64" s="212">
        <v>98.740196600305097</v>
      </c>
      <c r="T64" s="158" t="s">
        <v>685</v>
      </c>
      <c r="U64" s="162" t="s">
        <v>696</v>
      </c>
      <c r="V64" s="35"/>
    </row>
    <row r="65" spans="1:22" x14ac:dyDescent="0.2">
      <c r="A65" s="10">
        <v>53</v>
      </c>
      <c r="B65" s="86" t="s">
        <v>93</v>
      </c>
      <c r="C65" s="14" t="s">
        <v>94</v>
      </c>
      <c r="D65" s="15" t="s">
        <v>664</v>
      </c>
      <c r="E65" s="166">
        <v>84755</v>
      </c>
      <c r="F65" s="167">
        <v>83357</v>
      </c>
      <c r="G65" s="168">
        <v>98.35053979116276</v>
      </c>
      <c r="H65" s="184"/>
      <c r="I65" s="211">
        <v>90084</v>
      </c>
      <c r="J65" s="211">
        <v>88163</v>
      </c>
      <c r="K65" s="212">
        <v>97.867545846099105</v>
      </c>
      <c r="M65" s="166">
        <v>77266</v>
      </c>
      <c r="N65" s="167">
        <v>76408</v>
      </c>
      <c r="O65" s="168">
        <v>98.889550384386411</v>
      </c>
      <c r="Q65" s="211">
        <v>87237</v>
      </c>
      <c r="R65" s="211">
        <v>80532</v>
      </c>
      <c r="S65" s="212">
        <v>92.314041060559106</v>
      </c>
      <c r="T65" s="158" t="s">
        <v>679</v>
      </c>
      <c r="U65" s="162" t="s">
        <v>695</v>
      </c>
      <c r="V65" s="35"/>
    </row>
    <row r="66" spans="1:22" x14ac:dyDescent="0.2">
      <c r="A66" s="10">
        <v>54</v>
      </c>
      <c r="B66" s="86" t="s">
        <v>577</v>
      </c>
      <c r="C66" s="14" t="s">
        <v>585</v>
      </c>
      <c r="D66" s="15" t="s">
        <v>663</v>
      </c>
      <c r="E66" s="166">
        <v>222432</v>
      </c>
      <c r="F66" s="167">
        <v>218567</v>
      </c>
      <c r="G66" s="168">
        <v>98.262390303553445</v>
      </c>
      <c r="H66" s="184"/>
      <c r="I66" s="211">
        <v>236192</v>
      </c>
      <c r="J66" s="211">
        <v>232031</v>
      </c>
      <c r="K66" s="212">
        <v>98.238297656144098</v>
      </c>
      <c r="M66" s="166">
        <v>149014</v>
      </c>
      <c r="N66" s="167">
        <v>145539</v>
      </c>
      <c r="O66" s="168">
        <v>97.668004348584688</v>
      </c>
      <c r="Q66" s="211">
        <v>143561</v>
      </c>
      <c r="R66" s="211">
        <v>141156</v>
      </c>
      <c r="S66" s="212">
        <v>98.324753937350593</v>
      </c>
      <c r="T66" s="158" t="s">
        <v>680</v>
      </c>
      <c r="U66" s="162" t="s">
        <v>692</v>
      </c>
      <c r="V66" s="35"/>
    </row>
    <row r="67" spans="1:22" x14ac:dyDescent="0.2">
      <c r="A67" s="10">
        <v>55</v>
      </c>
      <c r="B67" s="86" t="s">
        <v>578</v>
      </c>
      <c r="C67" s="14" t="s">
        <v>586</v>
      </c>
      <c r="D67" s="15" t="s">
        <v>663</v>
      </c>
      <c r="E67" s="166">
        <v>186812</v>
      </c>
      <c r="F67" s="167">
        <v>182482</v>
      </c>
      <c r="G67" s="168">
        <v>97.682161745498149</v>
      </c>
      <c r="H67" s="184"/>
      <c r="I67" s="211">
        <v>197382</v>
      </c>
      <c r="J67" s="211">
        <v>192104</v>
      </c>
      <c r="K67" s="212">
        <v>97.325997304718697</v>
      </c>
      <c r="M67" s="166">
        <v>170020</v>
      </c>
      <c r="N67" s="167">
        <v>167172</v>
      </c>
      <c r="O67" s="168">
        <v>98.324902952593817</v>
      </c>
      <c r="Q67" s="211">
        <v>166730</v>
      </c>
      <c r="R67" s="211">
        <v>164711</v>
      </c>
      <c r="S67" s="212">
        <v>98.789060157140199</v>
      </c>
      <c r="T67" s="158" t="s">
        <v>680</v>
      </c>
      <c r="U67" s="162" t="s">
        <v>692</v>
      </c>
      <c r="V67" s="35"/>
    </row>
    <row r="68" spans="1:22" x14ac:dyDescent="0.2">
      <c r="A68" s="10">
        <v>56</v>
      </c>
      <c r="B68" s="86" t="s">
        <v>95</v>
      </c>
      <c r="C68" s="14" t="s">
        <v>96</v>
      </c>
      <c r="D68" s="15" t="s">
        <v>664</v>
      </c>
      <c r="E68" s="166">
        <v>45284</v>
      </c>
      <c r="F68" s="167">
        <v>44025</v>
      </c>
      <c r="G68" s="168">
        <v>97.219768571680945</v>
      </c>
      <c r="H68" s="184"/>
      <c r="I68" s="211">
        <v>47214</v>
      </c>
      <c r="J68" s="211">
        <v>45750</v>
      </c>
      <c r="K68" s="212">
        <v>96.899224806201502</v>
      </c>
      <c r="M68" s="166">
        <v>38472</v>
      </c>
      <c r="N68" s="167">
        <v>37670</v>
      </c>
      <c r="O68" s="168">
        <v>97.915367020170521</v>
      </c>
      <c r="Q68" s="211">
        <v>38053</v>
      </c>
      <c r="R68" s="211">
        <v>37323</v>
      </c>
      <c r="S68" s="212">
        <v>98.081622999500595</v>
      </c>
      <c r="T68" s="158" t="s">
        <v>681</v>
      </c>
      <c r="U68" s="162" t="s">
        <v>693</v>
      </c>
      <c r="V68" s="35"/>
    </row>
    <row r="69" spans="1:22" x14ac:dyDescent="0.2">
      <c r="A69" s="10">
        <v>57</v>
      </c>
      <c r="B69" s="86" t="s">
        <v>97</v>
      </c>
      <c r="C69" s="14" t="s">
        <v>98</v>
      </c>
      <c r="D69" s="15" t="s">
        <v>664</v>
      </c>
      <c r="E69" s="166">
        <v>80352</v>
      </c>
      <c r="F69" s="167">
        <v>79014</v>
      </c>
      <c r="G69" s="168">
        <v>98.334826762246124</v>
      </c>
      <c r="H69" s="184"/>
      <c r="I69" s="211">
        <v>84753</v>
      </c>
      <c r="J69" s="211">
        <v>83366</v>
      </c>
      <c r="K69" s="212">
        <v>98.363479758828504</v>
      </c>
      <c r="M69" s="166">
        <v>45961</v>
      </c>
      <c r="N69" s="167">
        <v>44906</v>
      </c>
      <c r="O69" s="168">
        <v>97.704575618459131</v>
      </c>
      <c r="Q69" s="211">
        <v>47412</v>
      </c>
      <c r="R69" s="211">
        <v>46378</v>
      </c>
      <c r="S69" s="212">
        <v>97.819117522989899</v>
      </c>
      <c r="T69" s="158" t="s">
        <v>679</v>
      </c>
      <c r="U69" s="162" t="s">
        <v>695</v>
      </c>
      <c r="V69" s="35"/>
    </row>
    <row r="70" spans="1:22" x14ac:dyDescent="0.2">
      <c r="A70" s="10">
        <v>58</v>
      </c>
      <c r="B70" s="86" t="s">
        <v>99</v>
      </c>
      <c r="C70" s="14" t="s">
        <v>100</v>
      </c>
      <c r="D70" s="15" t="s">
        <v>664</v>
      </c>
      <c r="E70" s="166">
        <v>71418</v>
      </c>
      <c r="F70" s="167">
        <v>71001</v>
      </c>
      <c r="G70" s="168">
        <v>99.416113584810546</v>
      </c>
      <c r="H70" s="184"/>
      <c r="I70" s="211">
        <v>75168</v>
      </c>
      <c r="J70" s="211">
        <v>74679</v>
      </c>
      <c r="K70" s="212">
        <v>99.349457215836495</v>
      </c>
      <c r="M70" s="166">
        <v>21625</v>
      </c>
      <c r="N70" s="167">
        <v>21341</v>
      </c>
      <c r="O70" s="168">
        <v>98.68670520231214</v>
      </c>
      <c r="Q70" s="211">
        <v>20647</v>
      </c>
      <c r="R70" s="211">
        <v>20373</v>
      </c>
      <c r="S70" s="212">
        <v>98.672930692110199</v>
      </c>
      <c r="T70" s="158" t="s">
        <v>679</v>
      </c>
      <c r="U70" s="162" t="s">
        <v>695</v>
      </c>
      <c r="V70" s="35"/>
    </row>
    <row r="71" spans="1:22" x14ac:dyDescent="0.2">
      <c r="A71" s="10">
        <v>59</v>
      </c>
      <c r="B71" s="86" t="s">
        <v>101</v>
      </c>
      <c r="C71" s="14" t="s">
        <v>102</v>
      </c>
      <c r="D71" s="15" t="s">
        <v>664</v>
      </c>
      <c r="E71" s="166">
        <v>57297</v>
      </c>
      <c r="F71" s="167">
        <v>56164</v>
      </c>
      <c r="G71" s="168">
        <v>98.022584079445693</v>
      </c>
      <c r="H71" s="184"/>
      <c r="I71" s="211">
        <v>60436</v>
      </c>
      <c r="J71" s="211">
        <v>59326</v>
      </c>
      <c r="K71" s="212">
        <v>98.163346349857704</v>
      </c>
      <c r="M71" s="166">
        <v>29740</v>
      </c>
      <c r="N71" s="167">
        <v>29119</v>
      </c>
      <c r="O71" s="168">
        <v>97.911903160726297</v>
      </c>
      <c r="Q71" s="211">
        <v>27517</v>
      </c>
      <c r="R71" s="211">
        <v>27222</v>
      </c>
      <c r="S71" s="212">
        <v>98.927935458080398</v>
      </c>
      <c r="T71" s="158" t="s">
        <v>680</v>
      </c>
      <c r="U71" s="162" t="s">
        <v>692</v>
      </c>
      <c r="V71" s="35"/>
    </row>
    <row r="72" spans="1:22" x14ac:dyDescent="0.2">
      <c r="A72" s="10">
        <v>60</v>
      </c>
      <c r="B72" s="86" t="s">
        <v>103</v>
      </c>
      <c r="C72" s="14" t="s">
        <v>104</v>
      </c>
      <c r="D72" s="15" t="s">
        <v>664</v>
      </c>
      <c r="E72" s="166">
        <v>33935</v>
      </c>
      <c r="F72" s="167">
        <v>33374</v>
      </c>
      <c r="G72" s="168">
        <v>98.346839546191248</v>
      </c>
      <c r="H72" s="184"/>
      <c r="I72" s="211">
        <v>35704</v>
      </c>
      <c r="J72" s="211">
        <v>35113</v>
      </c>
      <c r="K72" s="212">
        <v>98.344723280304706</v>
      </c>
      <c r="M72" s="166">
        <v>19774</v>
      </c>
      <c r="N72" s="167">
        <v>19443</v>
      </c>
      <c r="O72" s="168">
        <v>98.326084757762715</v>
      </c>
      <c r="Q72" s="211">
        <v>20358</v>
      </c>
      <c r="R72" s="211">
        <v>19924</v>
      </c>
      <c r="S72" s="212">
        <v>97.868159937125398</v>
      </c>
      <c r="T72" s="158" t="s">
        <v>685</v>
      </c>
      <c r="U72" s="162" t="s">
        <v>696</v>
      </c>
      <c r="V72" s="35"/>
    </row>
    <row r="73" spans="1:22" x14ac:dyDescent="0.2">
      <c r="A73" s="10">
        <v>61</v>
      </c>
      <c r="B73" s="86" t="s">
        <v>105</v>
      </c>
      <c r="C73" s="14" t="s">
        <v>106</v>
      </c>
      <c r="D73" s="15" t="s">
        <v>654</v>
      </c>
      <c r="E73" s="166">
        <v>7000</v>
      </c>
      <c r="F73" s="167">
        <v>6923</v>
      </c>
      <c r="G73" s="168">
        <v>98.9</v>
      </c>
      <c r="H73" s="184"/>
      <c r="I73" s="211">
        <v>7042</v>
      </c>
      <c r="J73" s="211">
        <v>6921</v>
      </c>
      <c r="K73" s="212">
        <v>98.281738142573104</v>
      </c>
      <c r="M73" s="166">
        <v>930084</v>
      </c>
      <c r="N73" s="167">
        <v>923459</v>
      </c>
      <c r="O73" s="168">
        <v>99.287698745489649</v>
      </c>
      <c r="Q73" s="211">
        <v>1114261</v>
      </c>
      <c r="R73" s="211">
        <v>1108899</v>
      </c>
      <c r="S73" s="212">
        <v>99.518784198675107</v>
      </c>
      <c r="T73" s="158" t="s">
        <v>683</v>
      </c>
      <c r="U73" s="162" t="s">
        <v>688</v>
      </c>
      <c r="V73" s="35"/>
    </row>
    <row r="74" spans="1:22" x14ac:dyDescent="0.2">
      <c r="A74" s="10">
        <v>62</v>
      </c>
      <c r="B74" s="86" t="s">
        <v>107</v>
      </c>
      <c r="C74" s="14" t="s">
        <v>108</v>
      </c>
      <c r="D74" s="15" t="s">
        <v>664</v>
      </c>
      <c r="E74" s="166">
        <v>94530</v>
      </c>
      <c r="F74" s="167">
        <v>92495</v>
      </c>
      <c r="G74" s="168">
        <v>97.84724426108113</v>
      </c>
      <c r="H74" s="184"/>
      <c r="I74" s="211">
        <v>99040</v>
      </c>
      <c r="J74" s="211">
        <v>96909</v>
      </c>
      <c r="K74" s="212">
        <v>97.848344103392506</v>
      </c>
      <c r="M74" s="166">
        <v>66041</v>
      </c>
      <c r="N74" s="167">
        <v>65041</v>
      </c>
      <c r="O74" s="168">
        <v>98.485789130994377</v>
      </c>
      <c r="Q74" s="211">
        <v>64603</v>
      </c>
      <c r="R74" s="211">
        <v>64048</v>
      </c>
      <c r="S74" s="212">
        <v>99.140906769035396</v>
      </c>
      <c r="T74" s="158" t="s">
        <v>682</v>
      </c>
      <c r="U74" s="162" t="s">
        <v>690</v>
      </c>
      <c r="V74" s="35"/>
    </row>
    <row r="75" spans="1:22" x14ac:dyDescent="0.2">
      <c r="A75" s="10">
        <v>63</v>
      </c>
      <c r="B75" s="86" t="s">
        <v>109</v>
      </c>
      <c r="C75" s="14" t="s">
        <v>110</v>
      </c>
      <c r="D75" s="15" t="s">
        <v>664</v>
      </c>
      <c r="E75" s="166">
        <v>34614</v>
      </c>
      <c r="F75" s="167">
        <v>33841</v>
      </c>
      <c r="G75" s="168">
        <v>97.76679956087132</v>
      </c>
      <c r="H75" s="184"/>
      <c r="I75" s="211">
        <v>36294</v>
      </c>
      <c r="J75" s="211">
        <v>34294</v>
      </c>
      <c r="K75" s="212">
        <v>94.489447291563295</v>
      </c>
      <c r="M75" s="166">
        <v>42101</v>
      </c>
      <c r="N75" s="167">
        <v>41738</v>
      </c>
      <c r="O75" s="168">
        <v>99.137787701004726</v>
      </c>
      <c r="Q75" s="211">
        <v>41562</v>
      </c>
      <c r="R75" s="211">
        <v>41014</v>
      </c>
      <c r="S75" s="212">
        <v>98.6814878975987</v>
      </c>
      <c r="T75" s="159" t="s">
        <v>680</v>
      </c>
      <c r="U75" s="162" t="s">
        <v>692</v>
      </c>
      <c r="V75" s="35"/>
    </row>
    <row r="76" spans="1:22" x14ac:dyDescent="0.2">
      <c r="A76" s="10">
        <v>64</v>
      </c>
      <c r="B76" s="86" t="s">
        <v>111</v>
      </c>
      <c r="C76" s="14" t="s">
        <v>112</v>
      </c>
      <c r="D76" s="15" t="s">
        <v>664</v>
      </c>
      <c r="E76" s="166">
        <v>27528</v>
      </c>
      <c r="F76" s="167">
        <v>26699</v>
      </c>
      <c r="G76" s="168">
        <v>96.988520778843352</v>
      </c>
      <c r="H76" s="184"/>
      <c r="I76" s="211">
        <v>29760</v>
      </c>
      <c r="J76" s="211">
        <v>28908</v>
      </c>
      <c r="K76" s="212">
        <v>97.137096774193495</v>
      </c>
      <c r="M76" s="166">
        <v>36084</v>
      </c>
      <c r="N76" s="167">
        <v>35423</v>
      </c>
      <c r="O76" s="168">
        <v>98.168163174814325</v>
      </c>
      <c r="Q76" s="211">
        <v>36185</v>
      </c>
      <c r="R76" s="211">
        <v>35192</v>
      </c>
      <c r="S76" s="212">
        <v>97.255768965040701</v>
      </c>
      <c r="T76" s="158" t="s">
        <v>681</v>
      </c>
      <c r="U76" s="162" t="s">
        <v>693</v>
      </c>
      <c r="V76" s="35"/>
    </row>
    <row r="77" spans="1:22" x14ac:dyDescent="0.2">
      <c r="A77" s="10">
        <v>65</v>
      </c>
      <c r="B77" s="86" t="s">
        <v>579</v>
      </c>
      <c r="C77" s="14" t="s">
        <v>587</v>
      </c>
      <c r="D77" s="15" t="s">
        <v>663</v>
      </c>
      <c r="E77" s="166">
        <v>308031</v>
      </c>
      <c r="F77" s="167">
        <v>300168</v>
      </c>
      <c r="G77" s="168">
        <v>97.447334846168076</v>
      </c>
      <c r="H77" s="184"/>
      <c r="I77" s="211">
        <v>324900</v>
      </c>
      <c r="J77" s="211">
        <v>316727</v>
      </c>
      <c r="K77" s="212">
        <v>97.484456755924896</v>
      </c>
      <c r="M77" s="166">
        <v>165343</v>
      </c>
      <c r="N77" s="167">
        <v>162119</v>
      </c>
      <c r="O77" s="168">
        <v>98.050114005431126</v>
      </c>
      <c r="Q77" s="211">
        <v>160519</v>
      </c>
      <c r="R77" s="211">
        <v>157236</v>
      </c>
      <c r="S77" s="212">
        <v>97.954759249683804</v>
      </c>
      <c r="T77" s="158" t="s">
        <v>685</v>
      </c>
      <c r="U77" s="162" t="s">
        <v>696</v>
      </c>
      <c r="V77" s="35"/>
    </row>
    <row r="78" spans="1:22" x14ac:dyDescent="0.2">
      <c r="A78" s="10">
        <v>66</v>
      </c>
      <c r="B78" s="86" t="s">
        <v>113</v>
      </c>
      <c r="C78" s="14" t="s">
        <v>114</v>
      </c>
      <c r="D78" s="15" t="s">
        <v>664</v>
      </c>
      <c r="E78" s="166">
        <v>60043</v>
      </c>
      <c r="F78" s="167">
        <v>59649</v>
      </c>
      <c r="G78" s="168">
        <v>99.343803607414685</v>
      </c>
      <c r="H78" s="184"/>
      <c r="I78" s="211">
        <v>63790</v>
      </c>
      <c r="J78" s="211">
        <v>63226</v>
      </c>
      <c r="K78" s="212">
        <v>99.115848879134603</v>
      </c>
      <c r="M78" s="166">
        <v>32050</v>
      </c>
      <c r="N78" s="167">
        <v>31198</v>
      </c>
      <c r="O78" s="168">
        <v>97.341653666146641</v>
      </c>
      <c r="Q78" s="211">
        <v>31774</v>
      </c>
      <c r="R78" s="211">
        <v>31371</v>
      </c>
      <c r="S78" s="212">
        <v>98.731667401019706</v>
      </c>
      <c r="T78" s="158" t="s">
        <v>685</v>
      </c>
      <c r="U78" s="162" t="s">
        <v>696</v>
      </c>
      <c r="V78" s="35"/>
    </row>
    <row r="79" spans="1:22" x14ac:dyDescent="0.2">
      <c r="A79" s="10">
        <v>67</v>
      </c>
      <c r="B79" s="86" t="s">
        <v>115</v>
      </c>
      <c r="C79" s="14" t="s">
        <v>116</v>
      </c>
      <c r="D79" s="15" t="s">
        <v>665</v>
      </c>
      <c r="E79" s="166">
        <v>130618</v>
      </c>
      <c r="F79" s="167">
        <v>125178</v>
      </c>
      <c r="G79" s="168">
        <v>95.835183512226493</v>
      </c>
      <c r="H79" s="184"/>
      <c r="I79" s="211">
        <v>139164</v>
      </c>
      <c r="J79" s="211">
        <v>133473</v>
      </c>
      <c r="K79" s="212">
        <v>95.910580322497097</v>
      </c>
      <c r="M79" s="166">
        <v>125388</v>
      </c>
      <c r="N79" s="167">
        <v>122685</v>
      </c>
      <c r="O79" s="168">
        <v>97.844291319743519</v>
      </c>
      <c r="Q79" s="211">
        <v>123841</v>
      </c>
      <c r="R79" s="211">
        <v>121598</v>
      </c>
      <c r="S79" s="212">
        <v>98.188806614933597</v>
      </c>
      <c r="T79" s="158" t="s">
        <v>686</v>
      </c>
      <c r="U79" s="162" t="s">
        <v>694</v>
      </c>
      <c r="V79" s="35"/>
    </row>
    <row r="80" spans="1:22" x14ac:dyDescent="0.2">
      <c r="A80" s="10">
        <v>68</v>
      </c>
      <c r="B80" s="86" t="s">
        <v>117</v>
      </c>
      <c r="C80" s="14" t="s">
        <v>118</v>
      </c>
      <c r="D80" s="15" t="s">
        <v>664</v>
      </c>
      <c r="E80" s="166">
        <v>36683</v>
      </c>
      <c r="F80" s="167">
        <v>36157</v>
      </c>
      <c r="G80" s="168">
        <v>98.566093285718182</v>
      </c>
      <c r="H80" s="184"/>
      <c r="I80" s="211">
        <v>38519</v>
      </c>
      <c r="J80" s="211">
        <v>37912</v>
      </c>
      <c r="K80" s="212">
        <v>98.424154313455603</v>
      </c>
      <c r="M80" s="166">
        <v>19132</v>
      </c>
      <c r="N80" s="167">
        <v>18897</v>
      </c>
      <c r="O80" s="168">
        <v>98.771691407066697</v>
      </c>
      <c r="Q80" s="211">
        <v>17847</v>
      </c>
      <c r="R80" s="211">
        <v>17686</v>
      </c>
      <c r="S80" s="212">
        <v>99.097887600156795</v>
      </c>
      <c r="T80" s="158" t="s">
        <v>684</v>
      </c>
      <c r="U80" s="162" t="s">
        <v>689</v>
      </c>
      <c r="V80" s="35"/>
    </row>
    <row r="81" spans="1:22" x14ac:dyDescent="0.2">
      <c r="A81" s="10">
        <v>69</v>
      </c>
      <c r="B81" s="86" t="s">
        <v>119</v>
      </c>
      <c r="C81" s="14" t="s">
        <v>120</v>
      </c>
      <c r="D81" s="15" t="s">
        <v>664</v>
      </c>
      <c r="E81" s="166">
        <v>52129</v>
      </c>
      <c r="F81" s="167">
        <v>51415</v>
      </c>
      <c r="G81" s="168">
        <v>98.630320934604541</v>
      </c>
      <c r="H81" s="184"/>
      <c r="I81" s="211">
        <v>54853</v>
      </c>
      <c r="J81" s="211">
        <v>54073</v>
      </c>
      <c r="K81" s="212">
        <v>98.578017610704904</v>
      </c>
      <c r="M81" s="166">
        <v>120915</v>
      </c>
      <c r="N81" s="167">
        <v>118840</v>
      </c>
      <c r="O81" s="168">
        <v>98.283918455113096</v>
      </c>
      <c r="Q81" s="211">
        <v>124438</v>
      </c>
      <c r="R81" s="211">
        <v>123291</v>
      </c>
      <c r="S81" s="212">
        <v>99.078255838248694</v>
      </c>
      <c r="T81" s="158" t="s">
        <v>679</v>
      </c>
      <c r="U81" s="162" t="s">
        <v>695</v>
      </c>
      <c r="V81" s="35"/>
    </row>
    <row r="82" spans="1:22" x14ac:dyDescent="0.2">
      <c r="A82" s="10">
        <v>70</v>
      </c>
      <c r="B82" s="86" t="s">
        <v>121</v>
      </c>
      <c r="C82" s="14" t="s">
        <v>122</v>
      </c>
      <c r="D82" s="15" t="s">
        <v>655</v>
      </c>
      <c r="E82" s="166">
        <v>185643</v>
      </c>
      <c r="F82" s="167">
        <v>180580</v>
      </c>
      <c r="G82" s="168">
        <v>97.272722375742688</v>
      </c>
      <c r="H82" s="184"/>
      <c r="I82" s="211">
        <v>197290</v>
      </c>
      <c r="J82" s="211">
        <v>192075</v>
      </c>
      <c r="K82" s="212">
        <v>97.356683055400595</v>
      </c>
      <c r="M82" s="166">
        <v>117033</v>
      </c>
      <c r="N82" s="167">
        <v>116942</v>
      </c>
      <c r="O82" s="168">
        <v>99.922244153358449</v>
      </c>
      <c r="Q82" s="211">
        <v>121332</v>
      </c>
      <c r="R82" s="211">
        <v>120063</v>
      </c>
      <c r="S82" s="212">
        <v>98.954109385817404</v>
      </c>
      <c r="T82" s="158" t="s">
        <v>683</v>
      </c>
      <c r="U82" s="162" t="s">
        <v>688</v>
      </c>
      <c r="V82" s="35"/>
    </row>
    <row r="83" spans="1:22" x14ac:dyDescent="0.2">
      <c r="A83" s="10">
        <v>71</v>
      </c>
      <c r="B83" s="86" t="s">
        <v>123</v>
      </c>
      <c r="C83" s="14" t="s">
        <v>124</v>
      </c>
      <c r="D83" s="15" t="s">
        <v>664</v>
      </c>
      <c r="E83" s="166">
        <v>85822</v>
      </c>
      <c r="F83" s="167">
        <v>84417</v>
      </c>
      <c r="G83" s="168">
        <v>98.362890634103138</v>
      </c>
      <c r="H83" s="184"/>
      <c r="I83" s="211">
        <v>90839</v>
      </c>
      <c r="J83" s="211">
        <v>89428</v>
      </c>
      <c r="K83" s="212">
        <v>98.446702407556202</v>
      </c>
      <c r="M83" s="166">
        <v>64834</v>
      </c>
      <c r="N83" s="167">
        <v>63451</v>
      </c>
      <c r="O83" s="168">
        <v>97.866859980874239</v>
      </c>
      <c r="Q83" s="211">
        <v>64333</v>
      </c>
      <c r="R83" s="211">
        <v>63223</v>
      </c>
      <c r="S83" s="212">
        <v>98.27460245908</v>
      </c>
      <c r="T83" s="158" t="s">
        <v>682</v>
      </c>
      <c r="U83" s="162" t="s">
        <v>690</v>
      </c>
      <c r="V83" s="35"/>
    </row>
    <row r="84" spans="1:22" x14ac:dyDescent="0.2">
      <c r="A84" s="10">
        <v>72</v>
      </c>
      <c r="B84" s="86" t="s">
        <v>603</v>
      </c>
      <c r="C84" s="14" t="s">
        <v>125</v>
      </c>
      <c r="D84" s="15" t="s">
        <v>663</v>
      </c>
      <c r="E84" s="166">
        <v>50359</v>
      </c>
      <c r="F84" s="167">
        <v>48248</v>
      </c>
      <c r="G84" s="168">
        <v>95.808097857383984</v>
      </c>
      <c r="H84" s="184"/>
      <c r="I84" s="211">
        <v>53473</v>
      </c>
      <c r="J84" s="211">
        <v>51121</v>
      </c>
      <c r="K84" s="212">
        <v>95.601518523366906</v>
      </c>
      <c r="M84" s="166">
        <v>36224</v>
      </c>
      <c r="N84" s="167">
        <v>35466</v>
      </c>
      <c r="O84" s="168">
        <v>97.90746466431095</v>
      </c>
      <c r="Q84" s="211">
        <v>34703</v>
      </c>
      <c r="R84" s="211">
        <v>34316</v>
      </c>
      <c r="S84" s="212">
        <v>98.884822637812206</v>
      </c>
      <c r="T84" s="158" t="s">
        <v>687</v>
      </c>
      <c r="U84" s="162" t="s">
        <v>691</v>
      </c>
      <c r="V84" s="35"/>
    </row>
    <row r="85" spans="1:22" x14ac:dyDescent="0.2">
      <c r="A85" s="10">
        <v>73</v>
      </c>
      <c r="B85" s="86" t="s">
        <v>126</v>
      </c>
      <c r="C85" s="14" t="s">
        <v>127</v>
      </c>
      <c r="D85" s="15" t="s">
        <v>664</v>
      </c>
      <c r="E85" s="166">
        <v>55958</v>
      </c>
      <c r="F85" s="167">
        <v>54376</v>
      </c>
      <c r="G85" s="168">
        <v>97.172879659744808</v>
      </c>
      <c r="H85" s="184"/>
      <c r="I85" s="211">
        <v>60010</v>
      </c>
      <c r="J85" s="211">
        <v>58225</v>
      </c>
      <c r="K85" s="212">
        <v>97.025495750708203</v>
      </c>
      <c r="M85" s="166">
        <v>90431</v>
      </c>
      <c r="N85" s="167">
        <v>89435</v>
      </c>
      <c r="O85" s="168">
        <v>98.898607778306115</v>
      </c>
      <c r="Q85" s="211">
        <v>91110</v>
      </c>
      <c r="R85" s="211">
        <v>90126</v>
      </c>
      <c r="S85" s="212">
        <v>98.9199868291076</v>
      </c>
      <c r="T85" s="158" t="s">
        <v>679</v>
      </c>
      <c r="U85" s="162" t="s">
        <v>695</v>
      </c>
      <c r="V85" s="35"/>
    </row>
    <row r="86" spans="1:22" x14ac:dyDescent="0.2">
      <c r="A86" s="10">
        <v>74</v>
      </c>
      <c r="B86" s="86" t="s">
        <v>128</v>
      </c>
      <c r="C86" s="14" t="s">
        <v>129</v>
      </c>
      <c r="D86" s="15" t="s">
        <v>664</v>
      </c>
      <c r="E86" s="166">
        <v>45933</v>
      </c>
      <c r="F86" s="167">
        <v>45082</v>
      </c>
      <c r="G86" s="168">
        <v>98.147301504365061</v>
      </c>
      <c r="H86" s="184"/>
      <c r="I86" s="211">
        <v>49458</v>
      </c>
      <c r="J86" s="211">
        <v>48517</v>
      </c>
      <c r="K86" s="212">
        <v>98.097375550972501</v>
      </c>
      <c r="M86" s="166">
        <v>46032</v>
      </c>
      <c r="N86" s="167">
        <v>45690</v>
      </c>
      <c r="O86" s="168">
        <v>99.257038581856108</v>
      </c>
      <c r="Q86" s="211">
        <v>47131</v>
      </c>
      <c r="R86" s="211">
        <v>46930</v>
      </c>
      <c r="S86" s="212">
        <v>99.573529099743197</v>
      </c>
      <c r="T86" s="158" t="s">
        <v>681</v>
      </c>
      <c r="U86" s="162" t="s">
        <v>693</v>
      </c>
      <c r="V86" s="35"/>
    </row>
    <row r="87" spans="1:22" x14ac:dyDescent="0.2">
      <c r="A87" s="10">
        <v>75</v>
      </c>
      <c r="B87" s="86" t="s">
        <v>604</v>
      </c>
      <c r="C87" s="14" t="s">
        <v>130</v>
      </c>
      <c r="D87" s="15" t="s">
        <v>663</v>
      </c>
      <c r="E87" s="166">
        <v>99063</v>
      </c>
      <c r="F87" s="167">
        <v>93206</v>
      </c>
      <c r="G87" s="168">
        <v>94.087600819680404</v>
      </c>
      <c r="H87" s="184"/>
      <c r="I87" s="211">
        <v>105961</v>
      </c>
      <c r="J87" s="211">
        <v>99755</v>
      </c>
      <c r="K87" s="212">
        <v>94.143128132048503</v>
      </c>
      <c r="M87" s="166">
        <v>93357</v>
      </c>
      <c r="N87" s="167">
        <v>89685</v>
      </c>
      <c r="O87" s="168">
        <v>96.066711655258842</v>
      </c>
      <c r="Q87" s="211">
        <v>91171</v>
      </c>
      <c r="R87" s="211">
        <v>88233</v>
      </c>
      <c r="S87" s="212">
        <v>96.777484068398905</v>
      </c>
      <c r="T87" s="158" t="s">
        <v>681</v>
      </c>
      <c r="U87" s="162" t="s">
        <v>693</v>
      </c>
      <c r="V87" s="35"/>
    </row>
    <row r="88" spans="1:22" x14ac:dyDescent="0.2">
      <c r="A88" s="10">
        <v>76</v>
      </c>
      <c r="B88" s="86" t="s">
        <v>131</v>
      </c>
      <c r="C88" s="14" t="s">
        <v>132</v>
      </c>
      <c r="D88" s="15" t="s">
        <v>664</v>
      </c>
      <c r="E88" s="166">
        <v>47325</v>
      </c>
      <c r="F88" s="167">
        <v>46692</v>
      </c>
      <c r="G88" s="168">
        <v>98.662440570522975</v>
      </c>
      <c r="H88" s="184"/>
      <c r="I88" s="211">
        <v>49409</v>
      </c>
      <c r="J88" s="211">
        <v>48819</v>
      </c>
      <c r="K88" s="212">
        <v>98.805885567406705</v>
      </c>
      <c r="M88" s="166">
        <v>18351</v>
      </c>
      <c r="N88" s="167">
        <v>17934</v>
      </c>
      <c r="O88" s="168">
        <v>97.727644270067032</v>
      </c>
      <c r="Q88" s="211">
        <v>17960</v>
      </c>
      <c r="R88" s="211">
        <v>17587</v>
      </c>
      <c r="S88" s="212">
        <v>97.923162583518902</v>
      </c>
      <c r="T88" s="158" t="s">
        <v>681</v>
      </c>
      <c r="U88" s="162" t="s">
        <v>693</v>
      </c>
      <c r="V88" s="35"/>
    </row>
    <row r="89" spans="1:22" x14ac:dyDescent="0.2">
      <c r="A89" s="10">
        <v>77</v>
      </c>
      <c r="B89" s="86" t="s">
        <v>133</v>
      </c>
      <c r="C89" s="14" t="s">
        <v>134</v>
      </c>
      <c r="D89" s="15" t="s">
        <v>665</v>
      </c>
      <c r="E89" s="166">
        <v>114558</v>
      </c>
      <c r="F89" s="167">
        <v>108429</v>
      </c>
      <c r="G89" s="168">
        <v>94.649871680720693</v>
      </c>
      <c r="H89" s="184"/>
      <c r="I89" s="211">
        <v>120957</v>
      </c>
      <c r="J89" s="211">
        <v>114665</v>
      </c>
      <c r="K89" s="212">
        <v>94.798151409178402</v>
      </c>
      <c r="M89" s="166">
        <v>98847</v>
      </c>
      <c r="N89" s="167">
        <v>95841</v>
      </c>
      <c r="O89" s="168">
        <v>96.958936538286451</v>
      </c>
      <c r="Q89" s="211">
        <v>99625</v>
      </c>
      <c r="R89" s="211">
        <v>96943</v>
      </c>
      <c r="S89" s="212">
        <v>97.307904642409</v>
      </c>
      <c r="T89" s="158" t="s">
        <v>684</v>
      </c>
      <c r="U89" s="162" t="s">
        <v>689</v>
      </c>
      <c r="V89" s="35"/>
    </row>
    <row r="90" spans="1:22" x14ac:dyDescent="0.2">
      <c r="A90" s="10">
        <v>78</v>
      </c>
      <c r="B90" s="86" t="s">
        <v>135</v>
      </c>
      <c r="C90" s="14" t="s">
        <v>136</v>
      </c>
      <c r="D90" s="15" t="s">
        <v>664</v>
      </c>
      <c r="E90" s="166">
        <v>59295</v>
      </c>
      <c r="F90" s="167">
        <v>58105</v>
      </c>
      <c r="G90" s="168">
        <v>97.993085420355854</v>
      </c>
      <c r="H90" s="184"/>
      <c r="I90" s="211">
        <v>62920</v>
      </c>
      <c r="J90" s="211">
        <v>61579</v>
      </c>
      <c r="K90" s="212">
        <v>97.868722186903994</v>
      </c>
      <c r="M90" s="166">
        <v>35175</v>
      </c>
      <c r="N90" s="167">
        <v>34772</v>
      </c>
      <c r="O90" s="168">
        <v>98.854299928926793</v>
      </c>
      <c r="Q90" s="211">
        <v>37932</v>
      </c>
      <c r="R90" s="211">
        <v>37561</v>
      </c>
      <c r="S90" s="212">
        <v>99.021933987134801</v>
      </c>
      <c r="T90" s="158" t="s">
        <v>679</v>
      </c>
      <c r="U90" s="162" t="s">
        <v>695</v>
      </c>
      <c r="V90" s="35"/>
    </row>
    <row r="91" spans="1:22" x14ac:dyDescent="0.2">
      <c r="A91" s="10">
        <v>79</v>
      </c>
      <c r="B91" s="86" t="s">
        <v>137</v>
      </c>
      <c r="C91" s="14" t="s">
        <v>138</v>
      </c>
      <c r="D91" s="15" t="s">
        <v>665</v>
      </c>
      <c r="E91" s="166">
        <v>120909</v>
      </c>
      <c r="F91" s="167">
        <v>117443</v>
      </c>
      <c r="G91" s="168">
        <v>97.133381303294215</v>
      </c>
      <c r="H91" s="184"/>
      <c r="I91" s="211">
        <v>127371</v>
      </c>
      <c r="J91" s="211">
        <v>123563</v>
      </c>
      <c r="K91" s="212">
        <v>97.010308468960702</v>
      </c>
      <c r="M91" s="166">
        <v>100886</v>
      </c>
      <c r="N91" s="167">
        <v>96533</v>
      </c>
      <c r="O91" s="168">
        <v>95.685228872192368</v>
      </c>
      <c r="Q91" s="211">
        <v>93569</v>
      </c>
      <c r="R91" s="211">
        <v>89981</v>
      </c>
      <c r="S91" s="212">
        <v>96.165396659149906</v>
      </c>
      <c r="T91" s="158" t="s">
        <v>686</v>
      </c>
      <c r="U91" s="162" t="s">
        <v>694</v>
      </c>
      <c r="V91" s="35"/>
    </row>
    <row r="92" spans="1:22" x14ac:dyDescent="0.2">
      <c r="A92" s="10">
        <v>80</v>
      </c>
      <c r="B92" s="86" t="s">
        <v>605</v>
      </c>
      <c r="C92" s="14" t="s">
        <v>588</v>
      </c>
      <c r="D92" s="15" t="s">
        <v>663</v>
      </c>
      <c r="E92" s="166">
        <v>238992</v>
      </c>
      <c r="F92" s="167">
        <v>231075</v>
      </c>
      <c r="G92" s="168">
        <v>96.687336814621403</v>
      </c>
      <c r="H92" s="184"/>
      <c r="I92" s="211">
        <v>250401</v>
      </c>
      <c r="J92" s="211">
        <v>242472</v>
      </c>
      <c r="K92" s="212">
        <v>96.833479099524297</v>
      </c>
      <c r="M92" s="166">
        <v>124052</v>
      </c>
      <c r="N92" s="167">
        <v>121302</v>
      </c>
      <c r="O92" s="168">
        <v>97.783187695482539</v>
      </c>
      <c r="Q92" s="211">
        <v>118728</v>
      </c>
      <c r="R92" s="211">
        <v>116849</v>
      </c>
      <c r="S92" s="212">
        <v>98.417391011387295</v>
      </c>
      <c r="T92" s="158" t="s">
        <v>687</v>
      </c>
      <c r="U92" s="162" t="s">
        <v>691</v>
      </c>
      <c r="V92" s="35"/>
    </row>
    <row r="93" spans="1:22" x14ac:dyDescent="0.2">
      <c r="A93" s="10">
        <v>81</v>
      </c>
      <c r="B93" s="86" t="s">
        <v>139</v>
      </c>
      <c r="C93" s="14" t="s">
        <v>140</v>
      </c>
      <c r="D93" s="15" t="s">
        <v>655</v>
      </c>
      <c r="E93" s="166">
        <v>151402</v>
      </c>
      <c r="F93" s="167">
        <v>147254</v>
      </c>
      <c r="G93" s="168">
        <v>97.260273972602747</v>
      </c>
      <c r="H93" s="184"/>
      <c r="I93" s="211">
        <v>156571</v>
      </c>
      <c r="J93" s="211">
        <v>151861</v>
      </c>
      <c r="K93" s="212">
        <v>96.991780086989195</v>
      </c>
      <c r="M93" s="166">
        <v>154622</v>
      </c>
      <c r="N93" s="167">
        <v>149992</v>
      </c>
      <c r="O93" s="168">
        <v>97.00560075539056</v>
      </c>
      <c r="Q93" s="211">
        <v>157128</v>
      </c>
      <c r="R93" s="211">
        <v>154042</v>
      </c>
      <c r="S93" s="212">
        <v>98.035996130543197</v>
      </c>
      <c r="T93" s="158" t="s">
        <v>683</v>
      </c>
      <c r="U93" s="162" t="s">
        <v>688</v>
      </c>
      <c r="V93" s="35"/>
    </row>
    <row r="94" spans="1:22" x14ac:dyDescent="0.2">
      <c r="A94" s="10">
        <v>82</v>
      </c>
      <c r="B94" s="86" t="s">
        <v>141</v>
      </c>
      <c r="C94" s="14" t="s">
        <v>142</v>
      </c>
      <c r="D94" s="15" t="s">
        <v>664</v>
      </c>
      <c r="E94" s="166">
        <v>47143</v>
      </c>
      <c r="F94" s="167">
        <v>46414</v>
      </c>
      <c r="G94" s="168">
        <v>98.453641049572582</v>
      </c>
      <c r="H94" s="184"/>
      <c r="I94" s="211">
        <v>48485</v>
      </c>
      <c r="J94" s="211">
        <v>47669</v>
      </c>
      <c r="K94" s="212">
        <v>98.317005259358496</v>
      </c>
      <c r="M94" s="166">
        <v>20085</v>
      </c>
      <c r="N94" s="167">
        <v>19822</v>
      </c>
      <c r="O94" s="168">
        <v>98.690565098332087</v>
      </c>
      <c r="Q94" s="211">
        <v>20474</v>
      </c>
      <c r="R94" s="211">
        <v>19974</v>
      </c>
      <c r="S94" s="212">
        <v>97.557878284653697</v>
      </c>
      <c r="T94" s="158" t="s">
        <v>682</v>
      </c>
      <c r="U94" s="162" t="s">
        <v>690</v>
      </c>
      <c r="V94" s="35"/>
    </row>
    <row r="95" spans="1:22" x14ac:dyDescent="0.2">
      <c r="A95" s="10">
        <v>83</v>
      </c>
      <c r="B95" s="86" t="s">
        <v>143</v>
      </c>
      <c r="C95" s="14" t="s">
        <v>144</v>
      </c>
      <c r="D95" s="15" t="s">
        <v>664</v>
      </c>
      <c r="E95" s="166">
        <v>94072</v>
      </c>
      <c r="F95" s="167">
        <v>93145</v>
      </c>
      <c r="G95" s="168">
        <v>99.014584573518164</v>
      </c>
      <c r="H95" s="184"/>
      <c r="I95" s="211">
        <v>100360</v>
      </c>
      <c r="J95" s="211">
        <v>99336</v>
      </c>
      <c r="K95" s="212">
        <v>98.979673176564305</v>
      </c>
      <c r="M95" s="166">
        <v>35024</v>
      </c>
      <c r="N95" s="167">
        <v>34571</v>
      </c>
      <c r="O95" s="168">
        <v>98.706601187756974</v>
      </c>
      <c r="Q95" s="211">
        <v>33789</v>
      </c>
      <c r="R95" s="211">
        <v>33517</v>
      </c>
      <c r="S95" s="212">
        <v>99.195004291337398</v>
      </c>
      <c r="T95" s="158" t="s">
        <v>685</v>
      </c>
      <c r="U95" s="162" t="s">
        <v>696</v>
      </c>
      <c r="V95" s="35"/>
    </row>
    <row r="96" spans="1:22" x14ac:dyDescent="0.2">
      <c r="A96" s="10">
        <v>84</v>
      </c>
      <c r="B96" s="86" t="s">
        <v>145</v>
      </c>
      <c r="C96" s="14" t="s">
        <v>146</v>
      </c>
      <c r="D96" s="15" t="s">
        <v>664</v>
      </c>
      <c r="E96" s="166">
        <v>66506</v>
      </c>
      <c r="F96" s="167">
        <v>65690</v>
      </c>
      <c r="G96" s="168">
        <v>98.773043033711232</v>
      </c>
      <c r="H96" s="184"/>
      <c r="I96" s="211">
        <v>70066</v>
      </c>
      <c r="J96" s="211">
        <v>69266</v>
      </c>
      <c r="K96" s="212">
        <v>98.8582193931436</v>
      </c>
      <c r="M96" s="166">
        <v>22599</v>
      </c>
      <c r="N96" s="167">
        <v>22169</v>
      </c>
      <c r="O96" s="168">
        <v>98.097260940749592</v>
      </c>
      <c r="Q96" s="211">
        <v>22073</v>
      </c>
      <c r="R96" s="211">
        <v>21690</v>
      </c>
      <c r="S96" s="212">
        <v>98.264848457391295</v>
      </c>
      <c r="T96" s="158" t="s">
        <v>685</v>
      </c>
      <c r="U96" s="162" t="s">
        <v>696</v>
      </c>
      <c r="V96" s="35"/>
    </row>
    <row r="97" spans="1:22" x14ac:dyDescent="0.2">
      <c r="A97" s="10">
        <v>85</v>
      </c>
      <c r="B97" s="86" t="s">
        <v>147</v>
      </c>
      <c r="C97" s="14" t="s">
        <v>148</v>
      </c>
      <c r="D97" s="15" t="s">
        <v>664</v>
      </c>
      <c r="E97" s="166">
        <v>73107</v>
      </c>
      <c r="F97" s="167">
        <v>72271</v>
      </c>
      <c r="G97" s="168">
        <v>98.856470652605083</v>
      </c>
      <c r="H97" s="184"/>
      <c r="I97" s="211">
        <v>77112</v>
      </c>
      <c r="J97" s="211">
        <v>76242</v>
      </c>
      <c r="K97" s="212">
        <v>98.871770930594394</v>
      </c>
      <c r="M97" s="166">
        <v>30862</v>
      </c>
      <c r="N97" s="167">
        <v>30407</v>
      </c>
      <c r="O97" s="168">
        <v>98.525695029486101</v>
      </c>
      <c r="Q97" s="211">
        <v>30889</v>
      </c>
      <c r="R97" s="211">
        <v>30315</v>
      </c>
      <c r="S97" s="212">
        <v>98.141733303117604</v>
      </c>
      <c r="T97" s="158" t="s">
        <v>679</v>
      </c>
      <c r="U97" s="162" t="s">
        <v>695</v>
      </c>
      <c r="V97" s="35"/>
    </row>
    <row r="98" spans="1:22" x14ac:dyDescent="0.2">
      <c r="A98" s="10">
        <v>86</v>
      </c>
      <c r="B98" s="86" t="s">
        <v>149</v>
      </c>
      <c r="C98" s="14" t="s">
        <v>150</v>
      </c>
      <c r="D98" s="15" t="s">
        <v>664</v>
      </c>
      <c r="E98" s="166">
        <v>90966</v>
      </c>
      <c r="F98" s="167">
        <v>89527</v>
      </c>
      <c r="G98" s="168">
        <v>98.418090275487543</v>
      </c>
      <c r="H98" s="184"/>
      <c r="I98" s="211">
        <v>96334</v>
      </c>
      <c r="J98" s="211">
        <v>94636</v>
      </c>
      <c r="K98" s="212">
        <v>98.237382440259907</v>
      </c>
      <c r="M98" s="166">
        <v>46811</v>
      </c>
      <c r="N98" s="167">
        <v>45913</v>
      </c>
      <c r="O98" s="168">
        <v>98.081647476020592</v>
      </c>
      <c r="Q98" s="211">
        <v>45238</v>
      </c>
      <c r="R98" s="211">
        <v>44511</v>
      </c>
      <c r="S98" s="212">
        <v>98.392943985145195</v>
      </c>
      <c r="T98" s="158" t="s">
        <v>682</v>
      </c>
      <c r="U98" s="162" t="s">
        <v>690</v>
      </c>
      <c r="V98" s="35"/>
    </row>
    <row r="99" spans="1:22" x14ac:dyDescent="0.2">
      <c r="A99" s="10">
        <v>87</v>
      </c>
      <c r="B99" s="86" t="s">
        <v>151</v>
      </c>
      <c r="C99" s="14" t="s">
        <v>152</v>
      </c>
      <c r="D99" s="15" t="s">
        <v>664</v>
      </c>
      <c r="E99" s="166">
        <v>64756</v>
      </c>
      <c r="F99" s="167">
        <v>63020</v>
      </c>
      <c r="G99" s="168">
        <v>97.319167335845322</v>
      </c>
      <c r="H99" s="184"/>
      <c r="I99" s="211">
        <v>68211</v>
      </c>
      <c r="J99" s="211">
        <v>66314</v>
      </c>
      <c r="K99" s="212">
        <v>97.218923634017898</v>
      </c>
      <c r="M99" s="166">
        <v>36262</v>
      </c>
      <c r="N99" s="167">
        <v>35186</v>
      </c>
      <c r="O99" s="168">
        <v>97.032706414428333</v>
      </c>
      <c r="Q99" s="211">
        <v>35715</v>
      </c>
      <c r="R99" s="211">
        <v>34703</v>
      </c>
      <c r="S99" s="212">
        <v>97.166456670866495</v>
      </c>
      <c r="T99" s="158" t="s">
        <v>681</v>
      </c>
      <c r="U99" s="162" t="s">
        <v>693</v>
      </c>
      <c r="V99" s="35"/>
    </row>
    <row r="100" spans="1:22" x14ac:dyDescent="0.2">
      <c r="A100" s="10">
        <v>88</v>
      </c>
      <c r="B100" s="86" t="s">
        <v>153</v>
      </c>
      <c r="C100" s="14" t="s">
        <v>154</v>
      </c>
      <c r="D100" s="15" t="s">
        <v>664</v>
      </c>
      <c r="E100" s="166">
        <v>47424</v>
      </c>
      <c r="F100" s="167">
        <v>46466</v>
      </c>
      <c r="G100" s="168">
        <v>97.979925775978401</v>
      </c>
      <c r="H100" s="184"/>
      <c r="I100" s="211">
        <v>50581</v>
      </c>
      <c r="J100" s="211">
        <v>49465</v>
      </c>
      <c r="K100" s="212">
        <v>97.793637927284905</v>
      </c>
      <c r="M100" s="166">
        <v>26265</v>
      </c>
      <c r="N100" s="167">
        <v>25855</v>
      </c>
      <c r="O100" s="168">
        <v>98.438987245383586</v>
      </c>
      <c r="Q100" s="211">
        <v>30436</v>
      </c>
      <c r="R100" s="211">
        <v>29739</v>
      </c>
      <c r="S100" s="212">
        <v>97.709948744907294</v>
      </c>
      <c r="T100" s="158" t="s">
        <v>681</v>
      </c>
      <c r="U100" s="162" t="s">
        <v>693</v>
      </c>
      <c r="V100" s="35"/>
    </row>
    <row r="101" spans="1:22" x14ac:dyDescent="0.2">
      <c r="A101" s="10">
        <v>89</v>
      </c>
      <c r="B101" s="86" t="s">
        <v>606</v>
      </c>
      <c r="C101" s="14" t="s">
        <v>155</v>
      </c>
      <c r="D101" s="15" t="s">
        <v>663</v>
      </c>
      <c r="E101" s="166">
        <v>179520</v>
      </c>
      <c r="F101" s="167">
        <v>175846</v>
      </c>
      <c r="G101" s="168">
        <v>97.953431372549019</v>
      </c>
      <c r="H101" s="184"/>
      <c r="I101" s="211">
        <v>191379</v>
      </c>
      <c r="J101" s="211">
        <v>187376</v>
      </c>
      <c r="K101" s="212">
        <v>97.908338950459495</v>
      </c>
      <c r="M101" s="166">
        <v>111692</v>
      </c>
      <c r="N101" s="167">
        <v>110122</v>
      </c>
      <c r="O101" s="168">
        <v>98.594348744762385</v>
      </c>
      <c r="Q101" s="211">
        <v>107877</v>
      </c>
      <c r="R101" s="211">
        <v>106675</v>
      </c>
      <c r="S101" s="212">
        <v>98.885768050650199</v>
      </c>
      <c r="T101" s="158" t="s">
        <v>684</v>
      </c>
      <c r="U101" s="162" t="s">
        <v>689</v>
      </c>
      <c r="V101" s="35"/>
    </row>
    <row r="102" spans="1:22" x14ac:dyDescent="0.2">
      <c r="A102" s="10">
        <v>90</v>
      </c>
      <c r="B102" s="86" t="s">
        <v>156</v>
      </c>
      <c r="C102" s="14" t="s">
        <v>157</v>
      </c>
      <c r="D102" s="15" t="s">
        <v>664</v>
      </c>
      <c r="E102" s="166">
        <v>56106</v>
      </c>
      <c r="F102" s="167">
        <v>54711</v>
      </c>
      <c r="G102" s="168">
        <v>97.513634905357719</v>
      </c>
      <c r="H102" s="184"/>
      <c r="I102" s="211">
        <v>59162</v>
      </c>
      <c r="J102" s="211">
        <v>57875</v>
      </c>
      <c r="K102" s="212">
        <v>97.824617152902206</v>
      </c>
      <c r="M102" s="166">
        <v>59093</v>
      </c>
      <c r="N102" s="167">
        <v>58036</v>
      </c>
      <c r="O102" s="168">
        <v>98.211294061902422</v>
      </c>
      <c r="Q102" s="211">
        <v>58062</v>
      </c>
      <c r="R102" s="211">
        <v>56801</v>
      </c>
      <c r="S102" s="212">
        <v>97.828183665736603</v>
      </c>
      <c r="T102" s="158" t="s">
        <v>686</v>
      </c>
      <c r="U102" s="162" t="s">
        <v>694</v>
      </c>
      <c r="V102" s="35"/>
    </row>
    <row r="103" spans="1:22" x14ac:dyDescent="0.2">
      <c r="A103" s="10">
        <v>91</v>
      </c>
      <c r="B103" s="86" t="s">
        <v>158</v>
      </c>
      <c r="C103" s="14" t="s">
        <v>159</v>
      </c>
      <c r="D103" s="15" t="s">
        <v>664</v>
      </c>
      <c r="E103" s="166">
        <v>59250</v>
      </c>
      <c r="F103" s="167">
        <v>57504</v>
      </c>
      <c r="G103" s="168">
        <v>97.053164556962031</v>
      </c>
      <c r="H103" s="184"/>
      <c r="I103" s="211">
        <v>62245</v>
      </c>
      <c r="J103" s="211">
        <v>60371</v>
      </c>
      <c r="K103" s="212">
        <v>96.989316410956704</v>
      </c>
      <c r="M103" s="166">
        <v>34797</v>
      </c>
      <c r="N103" s="167">
        <v>34498</v>
      </c>
      <c r="O103" s="168">
        <v>99.14073052274621</v>
      </c>
      <c r="Q103" s="211">
        <v>34549</v>
      </c>
      <c r="R103" s="211">
        <v>33949</v>
      </c>
      <c r="S103" s="212">
        <v>98.263336131291695</v>
      </c>
      <c r="T103" s="158" t="s">
        <v>679</v>
      </c>
      <c r="U103" s="162" t="s">
        <v>695</v>
      </c>
      <c r="V103" s="35"/>
    </row>
    <row r="104" spans="1:22" x14ac:dyDescent="0.2">
      <c r="A104" s="10">
        <v>92</v>
      </c>
      <c r="B104" s="86" t="s">
        <v>160</v>
      </c>
      <c r="C104" s="14" t="s">
        <v>161</v>
      </c>
      <c r="D104" s="15" t="s">
        <v>664</v>
      </c>
      <c r="E104" s="166">
        <v>66939</v>
      </c>
      <c r="F104" s="167">
        <v>65929</v>
      </c>
      <c r="G104" s="168">
        <v>98.491163596707452</v>
      </c>
      <c r="H104" s="184"/>
      <c r="I104" s="211">
        <v>70966</v>
      </c>
      <c r="J104" s="211">
        <v>69486</v>
      </c>
      <c r="K104" s="212">
        <v>97.914494264859201</v>
      </c>
      <c r="M104" s="166">
        <v>60770</v>
      </c>
      <c r="N104" s="167">
        <v>59995</v>
      </c>
      <c r="O104" s="168">
        <v>98.724699687345733</v>
      </c>
      <c r="Q104" s="211">
        <v>60708</v>
      </c>
      <c r="R104" s="211">
        <v>60072</v>
      </c>
      <c r="S104" s="212">
        <v>98.9523621269025</v>
      </c>
      <c r="T104" s="158" t="s">
        <v>679</v>
      </c>
      <c r="U104" s="162" t="s">
        <v>695</v>
      </c>
      <c r="V104" s="35"/>
    </row>
    <row r="105" spans="1:22" x14ac:dyDescent="0.2">
      <c r="A105" s="10">
        <v>93</v>
      </c>
      <c r="B105" s="86" t="s">
        <v>162</v>
      </c>
      <c r="C105" s="14" t="s">
        <v>163</v>
      </c>
      <c r="D105" s="15" t="s">
        <v>664</v>
      </c>
      <c r="E105" s="166">
        <v>33400</v>
      </c>
      <c r="F105" s="167">
        <v>32928</v>
      </c>
      <c r="G105" s="168">
        <v>98.58682634730539</v>
      </c>
      <c r="H105" s="184"/>
      <c r="I105" s="211">
        <v>35193</v>
      </c>
      <c r="J105" s="211">
        <v>34525</v>
      </c>
      <c r="K105" s="212">
        <v>98.101895263262506</v>
      </c>
      <c r="M105" s="166">
        <v>21415</v>
      </c>
      <c r="N105" s="167">
        <v>21037</v>
      </c>
      <c r="O105" s="168">
        <v>98.234882091991594</v>
      </c>
      <c r="Q105" s="211">
        <v>21283</v>
      </c>
      <c r="R105" s="211">
        <v>20839</v>
      </c>
      <c r="S105" s="212">
        <v>97.9138279377907</v>
      </c>
      <c r="T105" s="158" t="s">
        <v>680</v>
      </c>
      <c r="U105" s="162" t="s">
        <v>692</v>
      </c>
      <c r="V105" s="35"/>
    </row>
    <row r="106" spans="1:22" x14ac:dyDescent="0.2">
      <c r="A106" s="10">
        <v>94</v>
      </c>
      <c r="B106" s="86" t="s">
        <v>164</v>
      </c>
      <c r="C106" s="14" t="s">
        <v>165</v>
      </c>
      <c r="D106" s="15" t="s">
        <v>664</v>
      </c>
      <c r="E106" s="166">
        <v>108171</v>
      </c>
      <c r="F106" s="167">
        <v>106948</v>
      </c>
      <c r="G106" s="168">
        <v>98.869382736592996</v>
      </c>
      <c r="H106" s="184"/>
      <c r="I106" s="211">
        <v>113597</v>
      </c>
      <c r="J106" s="211">
        <v>112312</v>
      </c>
      <c r="K106" s="212">
        <v>98.868808155144905</v>
      </c>
      <c r="M106" s="166">
        <v>58436</v>
      </c>
      <c r="N106" s="167">
        <v>57876</v>
      </c>
      <c r="O106" s="168">
        <v>99.04168663152852</v>
      </c>
      <c r="Q106" s="211">
        <v>61763</v>
      </c>
      <c r="R106" s="211">
        <v>61295</v>
      </c>
      <c r="S106" s="212">
        <v>99.242264786360707</v>
      </c>
      <c r="T106" s="158" t="s">
        <v>679</v>
      </c>
      <c r="U106" s="162" t="s">
        <v>695</v>
      </c>
      <c r="V106" s="35"/>
    </row>
    <row r="107" spans="1:22" x14ac:dyDescent="0.2">
      <c r="A107" s="10">
        <v>95</v>
      </c>
      <c r="B107" s="86" t="s">
        <v>166</v>
      </c>
      <c r="C107" s="14" t="s">
        <v>167</v>
      </c>
      <c r="D107" s="15" t="s">
        <v>655</v>
      </c>
      <c r="E107" s="166">
        <v>138052</v>
      </c>
      <c r="F107" s="167">
        <v>132365</v>
      </c>
      <c r="G107" s="168">
        <v>95.880537768377138</v>
      </c>
      <c r="H107" s="184"/>
      <c r="I107" s="211">
        <v>145772</v>
      </c>
      <c r="J107" s="211">
        <v>139937</v>
      </c>
      <c r="K107" s="212">
        <v>95.997173668468506</v>
      </c>
      <c r="M107" s="166">
        <v>116850</v>
      </c>
      <c r="N107" s="167">
        <v>115485</v>
      </c>
      <c r="O107" s="168">
        <v>98.831835686777922</v>
      </c>
      <c r="Q107" s="211">
        <v>118916</v>
      </c>
      <c r="R107" s="211">
        <v>117880</v>
      </c>
      <c r="S107" s="212">
        <v>99.128796797739497</v>
      </c>
      <c r="T107" s="158" t="s">
        <v>683</v>
      </c>
      <c r="U107" s="162" t="s">
        <v>688</v>
      </c>
      <c r="V107" s="35"/>
    </row>
    <row r="108" spans="1:22" x14ac:dyDescent="0.2">
      <c r="A108" s="10">
        <v>96</v>
      </c>
      <c r="B108" s="86" t="s">
        <v>168</v>
      </c>
      <c r="C108" s="14" t="s">
        <v>169</v>
      </c>
      <c r="D108" s="15" t="s">
        <v>664</v>
      </c>
      <c r="E108" s="166">
        <v>83309</v>
      </c>
      <c r="F108" s="167">
        <v>81636</v>
      </c>
      <c r="G108" s="168">
        <v>97.991813609573995</v>
      </c>
      <c r="H108" s="184"/>
      <c r="I108" s="211">
        <v>86614</v>
      </c>
      <c r="J108" s="211">
        <v>84725</v>
      </c>
      <c r="K108" s="212">
        <v>97.8190592744821</v>
      </c>
      <c r="M108" s="166">
        <v>36763</v>
      </c>
      <c r="N108" s="167">
        <v>35935</v>
      </c>
      <c r="O108" s="168">
        <v>97.747735494926971</v>
      </c>
      <c r="Q108" s="211">
        <v>35777</v>
      </c>
      <c r="R108" s="211">
        <v>34954</v>
      </c>
      <c r="S108" s="212">
        <v>97.699639433155298</v>
      </c>
      <c r="T108" s="158" t="s">
        <v>682</v>
      </c>
      <c r="U108" s="162" t="s">
        <v>690</v>
      </c>
      <c r="V108" s="35"/>
    </row>
    <row r="109" spans="1:22" x14ac:dyDescent="0.2">
      <c r="A109" s="10">
        <v>97</v>
      </c>
      <c r="B109" s="86" t="s">
        <v>170</v>
      </c>
      <c r="C109" s="14" t="s">
        <v>171</v>
      </c>
      <c r="D109" s="15" t="s">
        <v>664</v>
      </c>
      <c r="E109" s="166">
        <v>54395</v>
      </c>
      <c r="F109" s="167">
        <v>53885</v>
      </c>
      <c r="G109" s="168">
        <v>99.062413824800075</v>
      </c>
      <c r="H109" s="184"/>
      <c r="I109" s="211">
        <v>57435</v>
      </c>
      <c r="J109" s="211">
        <v>56849</v>
      </c>
      <c r="K109" s="212">
        <v>98.979716200922695</v>
      </c>
      <c r="M109" s="166">
        <v>23963</v>
      </c>
      <c r="N109" s="167">
        <v>23809</v>
      </c>
      <c r="O109" s="168">
        <v>99.357342569795108</v>
      </c>
      <c r="Q109" s="211">
        <v>24277</v>
      </c>
      <c r="R109" s="211">
        <v>24085</v>
      </c>
      <c r="S109" s="212">
        <v>99.209127981216696</v>
      </c>
      <c r="T109" s="158" t="s">
        <v>679</v>
      </c>
      <c r="U109" s="162" t="s">
        <v>695</v>
      </c>
      <c r="V109" s="35"/>
    </row>
    <row r="110" spans="1:22" x14ac:dyDescent="0.2">
      <c r="A110" s="10">
        <v>98</v>
      </c>
      <c r="B110" s="86" t="s">
        <v>172</v>
      </c>
      <c r="C110" s="14" t="s">
        <v>173</v>
      </c>
      <c r="D110" s="15" t="s">
        <v>664</v>
      </c>
      <c r="E110" s="166">
        <v>52426</v>
      </c>
      <c r="F110" s="167">
        <v>51132</v>
      </c>
      <c r="G110" s="168">
        <v>97.531759050852628</v>
      </c>
      <c r="H110" s="184"/>
      <c r="I110" s="211">
        <v>54713</v>
      </c>
      <c r="J110" s="211">
        <v>53289</v>
      </c>
      <c r="K110" s="212">
        <v>97.397327874545297</v>
      </c>
      <c r="M110" s="166">
        <v>26189</v>
      </c>
      <c r="N110" s="167">
        <v>25670</v>
      </c>
      <c r="O110" s="168">
        <v>98.018251937836496</v>
      </c>
      <c r="Q110" s="211">
        <v>24922</v>
      </c>
      <c r="R110" s="211">
        <v>24496</v>
      </c>
      <c r="S110" s="212">
        <v>98.290666880667601</v>
      </c>
      <c r="T110" s="158" t="s">
        <v>681</v>
      </c>
      <c r="U110" s="162" t="s">
        <v>693</v>
      </c>
      <c r="V110" s="35"/>
    </row>
    <row r="111" spans="1:22" x14ac:dyDescent="0.2">
      <c r="A111" s="10">
        <v>99</v>
      </c>
      <c r="B111" s="86" t="s">
        <v>174</v>
      </c>
      <c r="C111" s="14" t="s">
        <v>175</v>
      </c>
      <c r="D111" s="15" t="s">
        <v>664</v>
      </c>
      <c r="E111" s="166">
        <v>58500</v>
      </c>
      <c r="F111" s="167">
        <v>56631</v>
      </c>
      <c r="G111" s="168">
        <v>96.805128205128213</v>
      </c>
      <c r="H111" s="184"/>
      <c r="I111" s="211">
        <v>62885</v>
      </c>
      <c r="J111" s="211">
        <v>60142</v>
      </c>
      <c r="K111" s="212">
        <v>95.638069491929699</v>
      </c>
      <c r="M111" s="166">
        <v>81594</v>
      </c>
      <c r="N111" s="167">
        <v>79281</v>
      </c>
      <c r="O111" s="168">
        <v>97.165232737701302</v>
      </c>
      <c r="Q111" s="211">
        <v>80695</v>
      </c>
      <c r="R111" s="211">
        <v>79137</v>
      </c>
      <c r="S111" s="212">
        <v>98.069273189168996</v>
      </c>
      <c r="T111" s="158" t="s">
        <v>685</v>
      </c>
      <c r="U111" s="162" t="s">
        <v>696</v>
      </c>
      <c r="V111" s="35"/>
    </row>
    <row r="112" spans="1:22" x14ac:dyDescent="0.2">
      <c r="A112" s="10">
        <v>100</v>
      </c>
      <c r="B112" s="86" t="s">
        <v>176</v>
      </c>
      <c r="C112" s="14" t="s">
        <v>177</v>
      </c>
      <c r="D112" s="15" t="s">
        <v>664</v>
      </c>
      <c r="E112" s="166">
        <v>61126</v>
      </c>
      <c r="F112" s="167">
        <v>60548</v>
      </c>
      <c r="G112" s="168">
        <v>99.054412197755454</v>
      </c>
      <c r="H112" s="184"/>
      <c r="I112" s="211">
        <v>64381</v>
      </c>
      <c r="J112" s="211">
        <v>63809</v>
      </c>
      <c r="K112" s="212">
        <v>99.111539118683993</v>
      </c>
      <c r="M112" s="166">
        <v>42977</v>
      </c>
      <c r="N112" s="167">
        <v>42461</v>
      </c>
      <c r="O112" s="168">
        <v>98.799357796030435</v>
      </c>
      <c r="Q112" s="211">
        <v>41880</v>
      </c>
      <c r="R112" s="211">
        <v>41578</v>
      </c>
      <c r="S112" s="212">
        <v>99.278892072588306</v>
      </c>
      <c r="T112" s="158" t="s">
        <v>679</v>
      </c>
      <c r="U112" s="162" t="s">
        <v>695</v>
      </c>
      <c r="V112" s="35"/>
    </row>
    <row r="113" spans="1:22" x14ac:dyDescent="0.2">
      <c r="A113" s="10">
        <v>101</v>
      </c>
      <c r="B113" s="86" t="s">
        <v>178</v>
      </c>
      <c r="C113" s="14" t="s">
        <v>179</v>
      </c>
      <c r="D113" s="15" t="s">
        <v>664</v>
      </c>
      <c r="E113" s="166">
        <v>49037</v>
      </c>
      <c r="F113" s="167">
        <v>47585</v>
      </c>
      <c r="G113" s="168">
        <v>97.038970573240618</v>
      </c>
      <c r="H113" s="184"/>
      <c r="I113" s="211">
        <v>50966</v>
      </c>
      <c r="J113" s="211">
        <v>49377</v>
      </c>
      <c r="K113" s="212">
        <v>96.882235215633898</v>
      </c>
      <c r="M113" s="166">
        <v>27185</v>
      </c>
      <c r="N113" s="167">
        <v>26623</v>
      </c>
      <c r="O113" s="168">
        <v>97.932683465146226</v>
      </c>
      <c r="Q113" s="211">
        <v>25793</v>
      </c>
      <c r="R113" s="211">
        <v>25278</v>
      </c>
      <c r="S113" s="212">
        <v>98.003334237971501</v>
      </c>
      <c r="T113" s="158" t="s">
        <v>682</v>
      </c>
      <c r="U113" s="162" t="s">
        <v>690</v>
      </c>
      <c r="V113" s="35"/>
    </row>
    <row r="114" spans="1:22" x14ac:dyDescent="0.2">
      <c r="A114" s="10">
        <v>102</v>
      </c>
      <c r="B114" s="218" t="s">
        <v>705</v>
      </c>
      <c r="C114" s="14" t="s">
        <v>406</v>
      </c>
      <c r="D114" s="15" t="s">
        <v>664</v>
      </c>
      <c r="E114" s="166">
        <v>62123</v>
      </c>
      <c r="F114" s="167">
        <v>60881</v>
      </c>
      <c r="G114" s="168">
        <v>98.000740466493895</v>
      </c>
      <c r="H114" s="184"/>
      <c r="I114" s="211">
        <v>66017</v>
      </c>
      <c r="J114" s="211">
        <v>64403</v>
      </c>
      <c r="K114" s="212">
        <v>97.555175182149995</v>
      </c>
      <c r="M114" s="166">
        <v>29652</v>
      </c>
      <c r="N114" s="167">
        <v>29451</v>
      </c>
      <c r="O114" s="168">
        <v>99.32213678672602</v>
      </c>
      <c r="Q114" s="211">
        <v>29017</v>
      </c>
      <c r="R114" s="211">
        <v>28846</v>
      </c>
      <c r="S114" s="212">
        <v>99.410690285005302</v>
      </c>
      <c r="T114" s="158" t="s">
        <v>679</v>
      </c>
      <c r="U114" s="162" t="s">
        <v>695</v>
      </c>
      <c r="V114" s="35"/>
    </row>
    <row r="115" spans="1:22" x14ac:dyDescent="0.2">
      <c r="A115" s="10">
        <v>103</v>
      </c>
      <c r="B115" s="86" t="s">
        <v>180</v>
      </c>
      <c r="C115" s="14" t="s">
        <v>181</v>
      </c>
      <c r="D115" s="15" t="s">
        <v>664</v>
      </c>
      <c r="E115" s="166">
        <v>27360</v>
      </c>
      <c r="F115" s="167">
        <v>26549</v>
      </c>
      <c r="G115" s="168">
        <v>97.035818713450297</v>
      </c>
      <c r="H115" s="184"/>
      <c r="I115" s="211">
        <v>28743</v>
      </c>
      <c r="J115" s="211">
        <v>27828</v>
      </c>
      <c r="K115" s="212">
        <v>96.816616219601201</v>
      </c>
      <c r="M115" s="166">
        <v>24067</v>
      </c>
      <c r="N115" s="167">
        <v>23744</v>
      </c>
      <c r="O115" s="168">
        <v>98.6579133253002</v>
      </c>
      <c r="Q115" s="211">
        <v>24208</v>
      </c>
      <c r="R115" s="211">
        <v>23778</v>
      </c>
      <c r="S115" s="212">
        <v>98.223727693324506</v>
      </c>
      <c r="T115" s="158" t="s">
        <v>682</v>
      </c>
      <c r="U115" s="162" t="s">
        <v>690</v>
      </c>
      <c r="V115" s="35"/>
    </row>
    <row r="116" spans="1:22" x14ac:dyDescent="0.2">
      <c r="A116" s="10">
        <v>104</v>
      </c>
      <c r="B116" s="86" t="s">
        <v>182</v>
      </c>
      <c r="C116" s="14" t="s">
        <v>183</v>
      </c>
      <c r="D116" s="15" t="s">
        <v>664</v>
      </c>
      <c r="E116" s="166">
        <v>44798</v>
      </c>
      <c r="F116" s="167">
        <v>44112</v>
      </c>
      <c r="G116" s="168">
        <v>98.468681637573113</v>
      </c>
      <c r="H116" s="184"/>
      <c r="I116" s="211">
        <v>47111</v>
      </c>
      <c r="J116" s="211">
        <v>46409</v>
      </c>
      <c r="K116" s="212">
        <v>98.509902145995596</v>
      </c>
      <c r="M116" s="166">
        <v>12590</v>
      </c>
      <c r="N116" s="167">
        <v>12432</v>
      </c>
      <c r="O116" s="168">
        <v>98.745035742652902</v>
      </c>
      <c r="Q116" s="211">
        <v>12212</v>
      </c>
      <c r="R116" s="211">
        <v>11918</v>
      </c>
      <c r="S116" s="212">
        <v>97.592531935800807</v>
      </c>
      <c r="T116" s="158" t="s">
        <v>685</v>
      </c>
      <c r="U116" s="162" t="s">
        <v>696</v>
      </c>
      <c r="V116" s="35"/>
    </row>
    <row r="117" spans="1:22" x14ac:dyDescent="0.2">
      <c r="A117" s="10">
        <v>105</v>
      </c>
      <c r="B117" s="86" t="s">
        <v>184</v>
      </c>
      <c r="C117" s="14" t="s">
        <v>185</v>
      </c>
      <c r="D117" s="15" t="s">
        <v>664</v>
      </c>
      <c r="E117" s="166">
        <v>47682</v>
      </c>
      <c r="F117" s="167">
        <v>45855</v>
      </c>
      <c r="G117" s="168">
        <v>96.168365420913545</v>
      </c>
      <c r="H117" s="184"/>
      <c r="I117" s="211">
        <v>50238</v>
      </c>
      <c r="J117" s="211">
        <v>48649</v>
      </c>
      <c r="K117" s="212">
        <v>96.837055615271296</v>
      </c>
      <c r="M117" s="166">
        <v>27307</v>
      </c>
      <c r="N117" s="167">
        <v>26506</v>
      </c>
      <c r="O117" s="168">
        <v>97.066686197678251</v>
      </c>
      <c r="Q117" s="211">
        <v>26297</v>
      </c>
      <c r="R117" s="211">
        <v>25989</v>
      </c>
      <c r="S117" s="212">
        <v>98.828763737308407</v>
      </c>
      <c r="T117" s="158" t="s">
        <v>680</v>
      </c>
      <c r="U117" s="162" t="s">
        <v>692</v>
      </c>
      <c r="V117" s="35"/>
    </row>
    <row r="118" spans="1:22" x14ac:dyDescent="0.2">
      <c r="A118" s="10">
        <v>106</v>
      </c>
      <c r="B118" s="86" t="s">
        <v>186</v>
      </c>
      <c r="C118" s="14" t="s">
        <v>187</v>
      </c>
      <c r="D118" s="15" t="s">
        <v>665</v>
      </c>
      <c r="E118" s="166">
        <v>87993</v>
      </c>
      <c r="F118" s="167">
        <v>84320</v>
      </c>
      <c r="G118" s="168">
        <v>95.825804325344066</v>
      </c>
      <c r="H118" s="184"/>
      <c r="I118" s="211">
        <v>93336</v>
      </c>
      <c r="J118" s="211">
        <v>89472</v>
      </c>
      <c r="K118" s="212">
        <v>95.860118282334696</v>
      </c>
      <c r="M118" s="166">
        <v>96203</v>
      </c>
      <c r="N118" s="167">
        <v>93599</v>
      </c>
      <c r="O118" s="168">
        <v>97.293223704042504</v>
      </c>
      <c r="Q118" s="211">
        <v>93252</v>
      </c>
      <c r="R118" s="211">
        <v>91900</v>
      </c>
      <c r="S118" s="212">
        <v>98.550165143911101</v>
      </c>
      <c r="T118" s="158" t="s">
        <v>687</v>
      </c>
      <c r="U118" s="162" t="s">
        <v>691</v>
      </c>
      <c r="V118" s="35"/>
    </row>
    <row r="119" spans="1:22" x14ac:dyDescent="0.2">
      <c r="A119" s="10">
        <v>107</v>
      </c>
      <c r="B119" s="86" t="s">
        <v>188</v>
      </c>
      <c r="C119" s="14" t="s">
        <v>189</v>
      </c>
      <c r="D119" s="15" t="s">
        <v>664</v>
      </c>
      <c r="E119" s="166">
        <v>62350</v>
      </c>
      <c r="F119" s="167">
        <v>61336</v>
      </c>
      <c r="G119" s="168">
        <v>98.373696872493994</v>
      </c>
      <c r="H119" s="184"/>
      <c r="I119" s="211">
        <v>65327</v>
      </c>
      <c r="J119" s="211">
        <v>64340</v>
      </c>
      <c r="K119" s="212">
        <v>98.489139253294894</v>
      </c>
      <c r="M119" s="166">
        <v>22726</v>
      </c>
      <c r="N119" s="167">
        <v>22433</v>
      </c>
      <c r="O119" s="168">
        <v>98.710727800756842</v>
      </c>
      <c r="Q119" s="211">
        <v>22402</v>
      </c>
      <c r="R119" s="211">
        <v>22184</v>
      </c>
      <c r="S119" s="212">
        <v>99.026872600660596</v>
      </c>
      <c r="T119" s="158" t="s">
        <v>681</v>
      </c>
      <c r="U119" s="162" t="s">
        <v>693</v>
      </c>
      <c r="V119" s="35"/>
    </row>
    <row r="120" spans="1:22" x14ac:dyDescent="0.2">
      <c r="A120" s="10">
        <v>108</v>
      </c>
      <c r="B120" s="86" t="s">
        <v>190</v>
      </c>
      <c r="C120" s="14" t="s">
        <v>191</v>
      </c>
      <c r="D120" s="15" t="s">
        <v>664</v>
      </c>
      <c r="E120" s="166">
        <v>56864</v>
      </c>
      <c r="F120" s="167">
        <v>55230</v>
      </c>
      <c r="G120" s="168">
        <v>97.126477208778837</v>
      </c>
      <c r="H120" s="184"/>
      <c r="I120" s="211">
        <v>59732</v>
      </c>
      <c r="J120" s="211">
        <v>58003</v>
      </c>
      <c r="K120" s="212">
        <v>97.105404138485198</v>
      </c>
      <c r="M120" s="166">
        <v>54757</v>
      </c>
      <c r="N120" s="167">
        <v>53904</v>
      </c>
      <c r="O120" s="168">
        <v>98.442208302134887</v>
      </c>
      <c r="Q120" s="211">
        <v>55051</v>
      </c>
      <c r="R120" s="211">
        <v>54262</v>
      </c>
      <c r="S120" s="212">
        <v>98.566783528001295</v>
      </c>
      <c r="T120" s="158" t="s">
        <v>685</v>
      </c>
      <c r="U120" s="162" t="s">
        <v>696</v>
      </c>
      <c r="V120" s="35"/>
    </row>
    <row r="121" spans="1:22" x14ac:dyDescent="0.2">
      <c r="A121" s="10">
        <v>109</v>
      </c>
      <c r="B121" s="86" t="s">
        <v>192</v>
      </c>
      <c r="C121" s="14" t="s">
        <v>193</v>
      </c>
      <c r="D121" s="15" t="s">
        <v>664</v>
      </c>
      <c r="E121" s="166">
        <v>39807</v>
      </c>
      <c r="F121" s="167">
        <v>38287</v>
      </c>
      <c r="G121" s="168">
        <v>96.181576104705201</v>
      </c>
      <c r="H121" s="184"/>
      <c r="I121" s="211">
        <v>42174</v>
      </c>
      <c r="J121" s="211">
        <v>40555</v>
      </c>
      <c r="K121" s="212">
        <v>96.1611419357898</v>
      </c>
      <c r="M121" s="166">
        <v>16976</v>
      </c>
      <c r="N121" s="167">
        <v>16601</v>
      </c>
      <c r="O121" s="168">
        <v>97.79099905749294</v>
      </c>
      <c r="Q121" s="211">
        <v>16302</v>
      </c>
      <c r="R121" s="211">
        <v>16105</v>
      </c>
      <c r="S121" s="212">
        <v>98.791559317875098</v>
      </c>
      <c r="T121" s="158" t="s">
        <v>679</v>
      </c>
      <c r="U121" s="162" t="s">
        <v>695</v>
      </c>
      <c r="V121" s="35"/>
    </row>
    <row r="122" spans="1:22" x14ac:dyDescent="0.2">
      <c r="A122" s="10">
        <v>110</v>
      </c>
      <c r="B122" s="86" t="s">
        <v>194</v>
      </c>
      <c r="C122" s="14" t="s">
        <v>195</v>
      </c>
      <c r="D122" s="15" t="s">
        <v>664</v>
      </c>
      <c r="E122" s="166">
        <v>51521</v>
      </c>
      <c r="F122" s="167">
        <v>49949</v>
      </c>
      <c r="G122" s="168">
        <v>96.948816987247923</v>
      </c>
      <c r="H122" s="184"/>
      <c r="I122" s="211">
        <v>54015</v>
      </c>
      <c r="J122" s="211">
        <v>52416</v>
      </c>
      <c r="K122" s="212">
        <v>97.039711191335698</v>
      </c>
      <c r="M122" s="166">
        <v>25270</v>
      </c>
      <c r="N122" s="167">
        <v>25045</v>
      </c>
      <c r="O122" s="168">
        <v>99.109616145627228</v>
      </c>
      <c r="Q122" s="211">
        <v>24160</v>
      </c>
      <c r="R122" s="211">
        <v>23690</v>
      </c>
      <c r="S122" s="212">
        <v>98.054635761589395</v>
      </c>
      <c r="T122" s="158" t="s">
        <v>679</v>
      </c>
      <c r="U122" s="162" t="s">
        <v>695</v>
      </c>
      <c r="V122" s="35"/>
    </row>
    <row r="123" spans="1:22" x14ac:dyDescent="0.2">
      <c r="A123" s="10">
        <v>111</v>
      </c>
      <c r="B123" s="86" t="s">
        <v>196</v>
      </c>
      <c r="C123" s="14" t="s">
        <v>197</v>
      </c>
      <c r="D123" s="15" t="s">
        <v>664</v>
      </c>
      <c r="E123" s="166">
        <v>42824</v>
      </c>
      <c r="F123" s="167">
        <v>41177</v>
      </c>
      <c r="G123" s="168">
        <v>96.154025779936475</v>
      </c>
      <c r="H123" s="184"/>
      <c r="I123" s="211">
        <v>46221</v>
      </c>
      <c r="J123" s="211">
        <v>44250</v>
      </c>
      <c r="K123" s="212">
        <v>95.735704549879898</v>
      </c>
      <c r="M123" s="166">
        <v>31753</v>
      </c>
      <c r="N123" s="167">
        <v>30840</v>
      </c>
      <c r="O123" s="168">
        <v>97.124681132491418</v>
      </c>
      <c r="Q123" s="211">
        <v>30482</v>
      </c>
      <c r="R123" s="211">
        <v>29755</v>
      </c>
      <c r="S123" s="212">
        <v>97.614985893314</v>
      </c>
      <c r="T123" s="158" t="s">
        <v>682</v>
      </c>
      <c r="U123" s="162" t="s">
        <v>690</v>
      </c>
      <c r="V123" s="35"/>
    </row>
    <row r="124" spans="1:22" x14ac:dyDescent="0.2">
      <c r="A124" s="10">
        <v>112</v>
      </c>
      <c r="B124" s="86" t="s">
        <v>198</v>
      </c>
      <c r="C124" s="14" t="s">
        <v>199</v>
      </c>
      <c r="D124" s="15" t="s">
        <v>654</v>
      </c>
      <c r="E124" s="166">
        <v>105115</v>
      </c>
      <c r="F124" s="167">
        <v>99131</v>
      </c>
      <c r="G124" s="168">
        <v>94.307187366217946</v>
      </c>
      <c r="H124" s="184"/>
      <c r="I124" s="211">
        <v>112385</v>
      </c>
      <c r="J124" s="211">
        <v>106375</v>
      </c>
      <c r="K124" s="212">
        <v>94.652311251501501</v>
      </c>
      <c r="M124" s="166">
        <v>79194</v>
      </c>
      <c r="N124" s="167">
        <v>77763</v>
      </c>
      <c r="O124" s="168">
        <v>98.193044927646028</v>
      </c>
      <c r="Q124" s="211">
        <v>85832</v>
      </c>
      <c r="R124" s="211">
        <v>84424</v>
      </c>
      <c r="S124" s="212">
        <v>98.359586168328804</v>
      </c>
      <c r="T124" s="158" t="s">
        <v>683</v>
      </c>
      <c r="U124" s="162" t="s">
        <v>688</v>
      </c>
      <c r="V124" s="35"/>
    </row>
    <row r="125" spans="1:22" x14ac:dyDescent="0.2">
      <c r="A125" s="10">
        <v>113</v>
      </c>
      <c r="B125" s="86" t="s">
        <v>200</v>
      </c>
      <c r="C125" s="14" t="s">
        <v>201</v>
      </c>
      <c r="D125" s="15" t="s">
        <v>664</v>
      </c>
      <c r="E125" s="166">
        <v>94162</v>
      </c>
      <c r="F125" s="167">
        <v>93475</v>
      </c>
      <c r="G125" s="168">
        <v>99.270406321021227</v>
      </c>
      <c r="H125" s="184"/>
      <c r="I125" s="211">
        <v>98738</v>
      </c>
      <c r="J125" s="211">
        <v>97867</v>
      </c>
      <c r="K125" s="212">
        <v>99.117867487694696</v>
      </c>
      <c r="M125" s="166">
        <v>82960</v>
      </c>
      <c r="N125" s="167">
        <v>82371</v>
      </c>
      <c r="O125" s="168">
        <v>99.29001928640308</v>
      </c>
      <c r="Q125" s="211">
        <v>87913</v>
      </c>
      <c r="R125" s="211">
        <v>87368</v>
      </c>
      <c r="S125" s="212">
        <v>99.380068931784805</v>
      </c>
      <c r="T125" s="158" t="s">
        <v>679</v>
      </c>
      <c r="U125" s="162" t="s">
        <v>695</v>
      </c>
      <c r="V125" s="35"/>
    </row>
    <row r="126" spans="1:22" x14ac:dyDescent="0.2">
      <c r="A126" s="10">
        <v>114</v>
      </c>
      <c r="B126" s="86" t="s">
        <v>202</v>
      </c>
      <c r="C126" s="14" t="s">
        <v>203</v>
      </c>
      <c r="D126" s="15" t="s">
        <v>654</v>
      </c>
      <c r="E126" s="166">
        <v>92300</v>
      </c>
      <c r="F126" s="167">
        <v>87257</v>
      </c>
      <c r="G126" s="168">
        <v>94.536294691224271</v>
      </c>
      <c r="H126" s="184"/>
      <c r="I126" s="211">
        <v>97383</v>
      </c>
      <c r="J126" s="211">
        <v>92525</v>
      </c>
      <c r="K126" s="212">
        <v>95.011449637000197</v>
      </c>
      <c r="M126" s="166">
        <v>99422</v>
      </c>
      <c r="N126" s="167">
        <v>96007</v>
      </c>
      <c r="O126" s="168">
        <v>96.565146547041905</v>
      </c>
      <c r="Q126" s="211">
        <v>114027</v>
      </c>
      <c r="R126" s="211">
        <v>111851</v>
      </c>
      <c r="S126" s="212">
        <v>98.091680040692097</v>
      </c>
      <c r="T126" s="158" t="s">
        <v>683</v>
      </c>
      <c r="U126" s="162" t="s">
        <v>688</v>
      </c>
      <c r="V126" s="35"/>
    </row>
    <row r="127" spans="1:22" x14ac:dyDescent="0.2">
      <c r="A127" s="10">
        <v>115</v>
      </c>
      <c r="B127" s="86" t="s">
        <v>607</v>
      </c>
      <c r="C127" s="14" t="s">
        <v>204</v>
      </c>
      <c r="D127" s="15" t="s">
        <v>663</v>
      </c>
      <c r="E127" s="166">
        <v>51473</v>
      </c>
      <c r="F127" s="167">
        <v>48905</v>
      </c>
      <c r="G127" s="168">
        <v>95.010976628523693</v>
      </c>
      <c r="H127" s="184"/>
      <c r="I127" s="211">
        <v>55144</v>
      </c>
      <c r="J127" s="211">
        <v>52162</v>
      </c>
      <c r="K127" s="212">
        <v>94.592340055128304</v>
      </c>
      <c r="M127" s="166">
        <v>59928</v>
      </c>
      <c r="N127" s="167">
        <v>58519</v>
      </c>
      <c r="O127" s="168">
        <v>97.648845281003872</v>
      </c>
      <c r="Q127" s="211">
        <v>56568</v>
      </c>
      <c r="R127" s="211">
        <v>55556</v>
      </c>
      <c r="S127" s="212">
        <v>98.211002687031495</v>
      </c>
      <c r="T127" s="158" t="s">
        <v>680</v>
      </c>
      <c r="U127" s="162" t="s">
        <v>692</v>
      </c>
      <c r="V127" s="35"/>
    </row>
    <row r="128" spans="1:22" x14ac:dyDescent="0.2">
      <c r="A128" s="10">
        <v>116</v>
      </c>
      <c r="B128" s="86" t="s">
        <v>205</v>
      </c>
      <c r="C128" s="14" t="s">
        <v>206</v>
      </c>
      <c r="D128" s="15" t="s">
        <v>664</v>
      </c>
      <c r="E128" s="166">
        <v>55147</v>
      </c>
      <c r="F128" s="167">
        <v>54334</v>
      </c>
      <c r="G128" s="168">
        <v>98.525758427475651</v>
      </c>
      <c r="H128" s="184"/>
      <c r="I128" s="211">
        <v>58052</v>
      </c>
      <c r="J128" s="211">
        <v>57162</v>
      </c>
      <c r="K128" s="212">
        <v>98.466891752222097</v>
      </c>
      <c r="M128" s="166">
        <v>28798</v>
      </c>
      <c r="N128" s="167">
        <v>28334</v>
      </c>
      <c r="O128" s="168">
        <v>98.388776998402676</v>
      </c>
      <c r="Q128" s="211">
        <v>27681</v>
      </c>
      <c r="R128" s="211">
        <v>27170</v>
      </c>
      <c r="S128" s="212">
        <v>98.153968425996098</v>
      </c>
      <c r="T128" s="158" t="s">
        <v>684</v>
      </c>
      <c r="U128" s="162" t="s">
        <v>689</v>
      </c>
      <c r="V128" s="35"/>
    </row>
    <row r="129" spans="1:22" x14ac:dyDescent="0.2">
      <c r="A129" s="10">
        <v>117</v>
      </c>
      <c r="B129" s="86" t="s">
        <v>608</v>
      </c>
      <c r="C129" s="14" t="s">
        <v>207</v>
      </c>
      <c r="D129" s="15" t="s">
        <v>654</v>
      </c>
      <c r="E129" s="166">
        <v>77398</v>
      </c>
      <c r="F129" s="167">
        <v>75060</v>
      </c>
      <c r="G129" s="168">
        <v>96.979250109821962</v>
      </c>
      <c r="H129" s="184"/>
      <c r="I129" s="211">
        <v>79753</v>
      </c>
      <c r="J129" s="211">
        <v>77052</v>
      </c>
      <c r="K129" s="212">
        <v>96.613293543816496</v>
      </c>
      <c r="M129" s="166">
        <v>196203</v>
      </c>
      <c r="N129" s="167">
        <v>193482</v>
      </c>
      <c r="O129" s="168">
        <v>98.613171052430388</v>
      </c>
      <c r="Q129" s="211">
        <v>221446</v>
      </c>
      <c r="R129" s="211">
        <v>217784</v>
      </c>
      <c r="S129" s="212">
        <v>98.346323708714493</v>
      </c>
      <c r="T129" s="158" t="s">
        <v>683</v>
      </c>
      <c r="U129" s="162" t="s">
        <v>688</v>
      </c>
      <c r="V129" s="35"/>
    </row>
    <row r="130" spans="1:22" x14ac:dyDescent="0.2">
      <c r="A130" s="10">
        <v>118</v>
      </c>
      <c r="B130" s="86" t="s">
        <v>208</v>
      </c>
      <c r="C130" s="14" t="s">
        <v>209</v>
      </c>
      <c r="D130" s="15" t="s">
        <v>664</v>
      </c>
      <c r="E130" s="166">
        <v>53286</v>
      </c>
      <c r="F130" s="167">
        <v>52503</v>
      </c>
      <c r="G130" s="168">
        <v>98.530570881657482</v>
      </c>
      <c r="H130" s="184"/>
      <c r="I130" s="211">
        <v>56195</v>
      </c>
      <c r="J130" s="211">
        <v>55409</v>
      </c>
      <c r="K130" s="212">
        <v>98.601299047957994</v>
      </c>
      <c r="M130" s="166">
        <v>40197</v>
      </c>
      <c r="N130" s="167">
        <v>40027</v>
      </c>
      <c r="O130" s="168">
        <v>99.577082866880616</v>
      </c>
      <c r="Q130" s="211">
        <v>41617</v>
      </c>
      <c r="R130" s="211">
        <v>41480</v>
      </c>
      <c r="S130" s="212">
        <v>99.670807602662293</v>
      </c>
      <c r="T130" s="158" t="s">
        <v>681</v>
      </c>
      <c r="U130" s="162" t="s">
        <v>693</v>
      </c>
      <c r="V130" s="35"/>
    </row>
    <row r="131" spans="1:22" x14ac:dyDescent="0.2">
      <c r="A131" s="10">
        <v>119</v>
      </c>
      <c r="B131" s="86" t="s">
        <v>210</v>
      </c>
      <c r="C131" s="14" t="s">
        <v>211</v>
      </c>
      <c r="D131" s="15" t="s">
        <v>655</v>
      </c>
      <c r="E131" s="166">
        <v>116096</v>
      </c>
      <c r="F131" s="167">
        <v>111627</v>
      </c>
      <c r="G131" s="168">
        <v>96.150599503858885</v>
      </c>
      <c r="H131" s="184"/>
      <c r="I131" s="211">
        <v>121214</v>
      </c>
      <c r="J131" s="211">
        <v>116647</v>
      </c>
      <c r="K131" s="212">
        <v>96.232283399607297</v>
      </c>
      <c r="M131" s="166">
        <v>68497</v>
      </c>
      <c r="N131" s="167">
        <v>67404</v>
      </c>
      <c r="O131" s="168">
        <v>98.404309677796107</v>
      </c>
      <c r="Q131" s="211">
        <v>70036</v>
      </c>
      <c r="R131" s="211">
        <v>68682</v>
      </c>
      <c r="S131" s="212">
        <v>98.066708549888602</v>
      </c>
      <c r="T131" s="158" t="s">
        <v>683</v>
      </c>
      <c r="U131" s="162" t="s">
        <v>688</v>
      </c>
      <c r="V131" s="35"/>
    </row>
    <row r="132" spans="1:22" x14ac:dyDescent="0.2">
      <c r="A132" s="10">
        <v>120</v>
      </c>
      <c r="B132" s="86" t="s">
        <v>212</v>
      </c>
      <c r="C132" s="14" t="s">
        <v>213</v>
      </c>
      <c r="D132" s="15" t="s">
        <v>664</v>
      </c>
      <c r="E132" s="166">
        <v>42317</v>
      </c>
      <c r="F132" s="167">
        <v>40661</v>
      </c>
      <c r="G132" s="168">
        <v>96.086679112413449</v>
      </c>
      <c r="H132" s="184"/>
      <c r="I132" s="211">
        <v>44306</v>
      </c>
      <c r="J132" s="211">
        <v>42463</v>
      </c>
      <c r="K132" s="212">
        <v>95.840292511172294</v>
      </c>
      <c r="M132" s="166">
        <v>47587</v>
      </c>
      <c r="N132" s="167">
        <v>47091</v>
      </c>
      <c r="O132" s="168">
        <v>98.957698531111433</v>
      </c>
      <c r="Q132" s="211">
        <v>47565</v>
      </c>
      <c r="R132" s="211">
        <v>46627</v>
      </c>
      <c r="S132" s="212">
        <v>98.027961736571001</v>
      </c>
      <c r="T132" s="158" t="s">
        <v>682</v>
      </c>
      <c r="U132" s="162" t="s">
        <v>690</v>
      </c>
      <c r="V132" s="35"/>
    </row>
    <row r="133" spans="1:22" x14ac:dyDescent="0.2">
      <c r="A133" s="10">
        <v>121</v>
      </c>
      <c r="B133" s="86" t="s">
        <v>214</v>
      </c>
      <c r="C133" s="14" t="s">
        <v>215</v>
      </c>
      <c r="D133" s="15" t="s">
        <v>664</v>
      </c>
      <c r="E133" s="166">
        <v>101693</v>
      </c>
      <c r="F133" s="167">
        <v>100261</v>
      </c>
      <c r="G133" s="168">
        <v>98.591840146322753</v>
      </c>
      <c r="H133" s="184"/>
      <c r="I133" s="211">
        <v>106285</v>
      </c>
      <c r="J133" s="211">
        <v>104387</v>
      </c>
      <c r="K133" s="212">
        <v>98.214235310721094</v>
      </c>
      <c r="M133" s="166">
        <v>64302</v>
      </c>
      <c r="N133" s="167">
        <v>63215</v>
      </c>
      <c r="O133" s="168">
        <v>98.309539361139613</v>
      </c>
      <c r="Q133" s="211">
        <v>63685</v>
      </c>
      <c r="R133" s="211">
        <v>62163</v>
      </c>
      <c r="S133" s="212">
        <v>97.610112271335396</v>
      </c>
      <c r="T133" s="158" t="s">
        <v>684</v>
      </c>
      <c r="U133" s="162" t="s">
        <v>689</v>
      </c>
      <c r="V133" s="35"/>
    </row>
    <row r="134" spans="1:22" x14ac:dyDescent="0.2">
      <c r="A134" s="10">
        <v>122</v>
      </c>
      <c r="B134" s="86" t="s">
        <v>216</v>
      </c>
      <c r="C134" s="14" t="s">
        <v>217</v>
      </c>
      <c r="D134" s="15" t="s">
        <v>655</v>
      </c>
      <c r="E134" s="166">
        <v>132861</v>
      </c>
      <c r="F134" s="167">
        <v>129466</v>
      </c>
      <c r="G134" s="168">
        <v>97.444697842105654</v>
      </c>
      <c r="H134" s="184"/>
      <c r="I134" s="211">
        <v>140272</v>
      </c>
      <c r="J134" s="211">
        <v>137072</v>
      </c>
      <c r="K134" s="212">
        <v>97.718717919470706</v>
      </c>
      <c r="M134" s="166">
        <v>52373</v>
      </c>
      <c r="N134" s="167">
        <v>51150</v>
      </c>
      <c r="O134" s="168">
        <v>97.664827296507738</v>
      </c>
      <c r="Q134" s="211">
        <v>52678</v>
      </c>
      <c r="R134" s="211">
        <v>50995</v>
      </c>
      <c r="S134" s="212">
        <v>96.805117886024505</v>
      </c>
      <c r="T134" s="158" t="s">
        <v>683</v>
      </c>
      <c r="U134" s="162" t="s">
        <v>688</v>
      </c>
      <c r="V134" s="35"/>
    </row>
    <row r="135" spans="1:22" x14ac:dyDescent="0.2">
      <c r="A135" s="10">
        <v>123</v>
      </c>
      <c r="B135" s="86" t="s">
        <v>218</v>
      </c>
      <c r="C135" s="14" t="s">
        <v>219</v>
      </c>
      <c r="D135" s="15" t="s">
        <v>664</v>
      </c>
      <c r="E135" s="166">
        <v>60009</v>
      </c>
      <c r="F135" s="167">
        <v>59270</v>
      </c>
      <c r="G135" s="168">
        <v>98.76851805562498</v>
      </c>
      <c r="H135" s="184"/>
      <c r="I135" s="211">
        <v>63684</v>
      </c>
      <c r="J135" s="211">
        <v>62482</v>
      </c>
      <c r="K135" s="212">
        <v>98.112555743985894</v>
      </c>
      <c r="M135" s="166">
        <v>29410</v>
      </c>
      <c r="N135" s="167">
        <v>28955</v>
      </c>
      <c r="O135" s="168">
        <v>98.452907174430464</v>
      </c>
      <c r="Q135" s="211">
        <v>30080</v>
      </c>
      <c r="R135" s="211">
        <v>29295</v>
      </c>
      <c r="S135" s="212">
        <v>97.390292553191401</v>
      </c>
      <c r="T135" s="159" t="s">
        <v>679</v>
      </c>
      <c r="U135" s="162" t="s">
        <v>695</v>
      </c>
      <c r="V135" s="35"/>
    </row>
    <row r="136" spans="1:22" x14ac:dyDescent="0.2">
      <c r="A136" s="10">
        <v>124</v>
      </c>
      <c r="B136" s="86" t="s">
        <v>609</v>
      </c>
      <c r="C136" s="14" t="s">
        <v>220</v>
      </c>
      <c r="D136" s="15" t="s">
        <v>663</v>
      </c>
      <c r="E136" s="166">
        <v>41191</v>
      </c>
      <c r="F136" s="167">
        <v>39239</v>
      </c>
      <c r="G136" s="168">
        <v>95.26110072588672</v>
      </c>
      <c r="H136" s="184"/>
      <c r="I136" s="211">
        <v>43678</v>
      </c>
      <c r="J136" s="211">
        <v>41816</v>
      </c>
      <c r="K136" s="212">
        <v>95.736984294152606</v>
      </c>
      <c r="M136" s="166">
        <v>33769</v>
      </c>
      <c r="N136" s="167">
        <v>33234</v>
      </c>
      <c r="O136" s="168">
        <v>98.41570671325772</v>
      </c>
      <c r="Q136" s="211">
        <v>32668</v>
      </c>
      <c r="R136" s="211">
        <v>32305</v>
      </c>
      <c r="S136" s="212">
        <v>98.888820864454502</v>
      </c>
      <c r="T136" s="158" t="s">
        <v>687</v>
      </c>
      <c r="U136" s="162" t="s">
        <v>691</v>
      </c>
      <c r="V136" s="35"/>
    </row>
    <row r="137" spans="1:22" x14ac:dyDescent="0.2">
      <c r="A137" s="10">
        <v>125</v>
      </c>
      <c r="B137" s="86" t="s">
        <v>221</v>
      </c>
      <c r="C137" s="14" t="s">
        <v>222</v>
      </c>
      <c r="D137" s="15" t="s">
        <v>664</v>
      </c>
      <c r="E137" s="166">
        <v>44999</v>
      </c>
      <c r="F137" s="167">
        <v>43310</v>
      </c>
      <c r="G137" s="168">
        <v>96.246583257405717</v>
      </c>
      <c r="H137" s="184"/>
      <c r="I137" s="211">
        <v>47808</v>
      </c>
      <c r="J137" s="211">
        <v>45449</v>
      </c>
      <c r="K137" s="212">
        <v>95.065679384203406</v>
      </c>
      <c r="M137" s="166">
        <v>22181</v>
      </c>
      <c r="N137" s="167">
        <v>21915</v>
      </c>
      <c r="O137" s="168">
        <v>98.800775438438308</v>
      </c>
      <c r="Q137" s="211">
        <v>22126</v>
      </c>
      <c r="R137" s="211">
        <v>21788</v>
      </c>
      <c r="S137" s="212">
        <v>98.472385428907103</v>
      </c>
      <c r="T137" s="158" t="s">
        <v>679</v>
      </c>
      <c r="U137" s="162" t="s">
        <v>695</v>
      </c>
      <c r="V137" s="35"/>
    </row>
    <row r="138" spans="1:22" x14ac:dyDescent="0.2">
      <c r="A138" s="10">
        <v>126</v>
      </c>
      <c r="B138" s="86" t="s">
        <v>223</v>
      </c>
      <c r="C138" s="14" t="s">
        <v>224</v>
      </c>
      <c r="D138" s="15" t="s">
        <v>664</v>
      </c>
      <c r="E138" s="166">
        <v>60200</v>
      </c>
      <c r="F138" s="167">
        <v>58533</v>
      </c>
      <c r="G138" s="168">
        <v>97.230897009966782</v>
      </c>
      <c r="H138" s="184"/>
      <c r="I138" s="211">
        <v>63247</v>
      </c>
      <c r="J138" s="211">
        <v>61225</v>
      </c>
      <c r="K138" s="212">
        <v>96.803010419466503</v>
      </c>
      <c r="M138" s="166">
        <v>35397</v>
      </c>
      <c r="N138" s="167">
        <v>34959</v>
      </c>
      <c r="O138" s="168">
        <v>98.762607000593277</v>
      </c>
      <c r="Q138" s="211">
        <v>34904</v>
      </c>
      <c r="R138" s="211">
        <v>34705</v>
      </c>
      <c r="S138" s="212">
        <v>99.429864771945901</v>
      </c>
      <c r="T138" s="158" t="s">
        <v>679</v>
      </c>
      <c r="U138" s="162" t="s">
        <v>695</v>
      </c>
      <c r="V138" s="35"/>
    </row>
    <row r="139" spans="1:22" x14ac:dyDescent="0.2">
      <c r="A139" s="10">
        <v>127</v>
      </c>
      <c r="B139" s="86" t="s">
        <v>225</v>
      </c>
      <c r="C139" s="14" t="s">
        <v>226</v>
      </c>
      <c r="D139" s="15" t="s">
        <v>655</v>
      </c>
      <c r="E139" s="166">
        <v>134758</v>
      </c>
      <c r="F139" s="167">
        <v>130514</v>
      </c>
      <c r="G139" s="168">
        <v>96.850650796242149</v>
      </c>
      <c r="H139" s="184"/>
      <c r="I139" s="211">
        <v>140551</v>
      </c>
      <c r="J139" s="211">
        <v>136437</v>
      </c>
      <c r="K139" s="212">
        <v>97.072948609401493</v>
      </c>
      <c r="M139" s="166">
        <v>77049</v>
      </c>
      <c r="N139" s="167">
        <v>76000</v>
      </c>
      <c r="O139" s="168">
        <v>98.638528728471499</v>
      </c>
      <c r="Q139" s="211">
        <v>79236</v>
      </c>
      <c r="R139" s="211">
        <v>78252</v>
      </c>
      <c r="S139" s="212">
        <v>98.758140239285098</v>
      </c>
      <c r="T139" s="158" t="s">
        <v>683</v>
      </c>
      <c r="U139" s="162" t="s">
        <v>688</v>
      </c>
      <c r="V139" s="35"/>
    </row>
    <row r="140" spans="1:22" x14ac:dyDescent="0.2">
      <c r="A140" s="10">
        <v>128</v>
      </c>
      <c r="B140" s="86" t="s">
        <v>610</v>
      </c>
      <c r="C140" s="14" t="s">
        <v>227</v>
      </c>
      <c r="D140" s="15" t="s">
        <v>663</v>
      </c>
      <c r="E140" s="166">
        <v>111432</v>
      </c>
      <c r="F140" s="167">
        <v>109166</v>
      </c>
      <c r="G140" s="168">
        <v>97.96647282647713</v>
      </c>
      <c r="H140" s="184"/>
      <c r="I140" s="211">
        <v>116408</v>
      </c>
      <c r="J140" s="211">
        <v>114386</v>
      </c>
      <c r="K140" s="212">
        <v>98.263005978970497</v>
      </c>
      <c r="M140" s="166">
        <v>50667</v>
      </c>
      <c r="N140" s="167">
        <v>49954</v>
      </c>
      <c r="O140" s="168">
        <v>98.592772415970956</v>
      </c>
      <c r="Q140" s="211">
        <v>48060</v>
      </c>
      <c r="R140" s="211">
        <v>47404</v>
      </c>
      <c r="S140" s="212">
        <v>98.635039533915901</v>
      </c>
      <c r="T140" s="158" t="s">
        <v>686</v>
      </c>
      <c r="U140" s="162" t="s">
        <v>694</v>
      </c>
      <c r="V140" s="35"/>
    </row>
    <row r="141" spans="1:22" x14ac:dyDescent="0.2">
      <c r="A141" s="10">
        <v>129</v>
      </c>
      <c r="B141" s="86" t="s">
        <v>228</v>
      </c>
      <c r="C141" s="14" t="s">
        <v>229</v>
      </c>
      <c r="D141" s="15" t="s">
        <v>664</v>
      </c>
      <c r="E141" s="166">
        <v>61859</v>
      </c>
      <c r="F141" s="167">
        <v>60903</v>
      </c>
      <c r="G141" s="168">
        <v>98.454549863399023</v>
      </c>
      <c r="H141" s="184"/>
      <c r="I141" s="211">
        <v>65404</v>
      </c>
      <c r="J141" s="211">
        <v>64262</v>
      </c>
      <c r="K141" s="212">
        <v>98.253929423276801</v>
      </c>
      <c r="M141" s="166">
        <v>48331</v>
      </c>
      <c r="N141" s="167">
        <v>47890</v>
      </c>
      <c r="O141" s="168">
        <v>99.087542157207594</v>
      </c>
      <c r="Q141" s="211">
        <v>47585</v>
      </c>
      <c r="R141" s="211">
        <v>47417</v>
      </c>
      <c r="S141" s="212">
        <v>99.646947567510693</v>
      </c>
      <c r="T141" s="158" t="s">
        <v>682</v>
      </c>
      <c r="U141" s="162" t="s">
        <v>690</v>
      </c>
      <c r="V141" s="35"/>
    </row>
    <row r="142" spans="1:22" x14ac:dyDescent="0.2">
      <c r="A142" s="10">
        <v>130</v>
      </c>
      <c r="B142" s="86" t="s">
        <v>230</v>
      </c>
      <c r="C142" s="14" t="s">
        <v>231</v>
      </c>
      <c r="D142" s="15" t="s">
        <v>664</v>
      </c>
      <c r="E142" s="166">
        <v>48392</v>
      </c>
      <c r="F142" s="167">
        <v>47622</v>
      </c>
      <c r="G142" s="168">
        <v>98.408827905438912</v>
      </c>
      <c r="H142" s="184"/>
      <c r="I142" s="211">
        <v>50540</v>
      </c>
      <c r="J142" s="211">
        <v>49708</v>
      </c>
      <c r="K142" s="212">
        <v>98.353779184804097</v>
      </c>
      <c r="M142" s="166">
        <v>25385</v>
      </c>
      <c r="N142" s="167">
        <v>25008</v>
      </c>
      <c r="O142" s="168">
        <v>98.514870986803231</v>
      </c>
      <c r="Q142" s="211">
        <v>25143</v>
      </c>
      <c r="R142" s="211">
        <v>24825</v>
      </c>
      <c r="S142" s="212">
        <v>98.735234458895107</v>
      </c>
      <c r="T142" s="158" t="s">
        <v>681</v>
      </c>
      <c r="U142" s="162" t="s">
        <v>693</v>
      </c>
      <c r="V142" s="35"/>
    </row>
    <row r="143" spans="1:22" x14ac:dyDescent="0.2">
      <c r="A143" s="10">
        <v>131</v>
      </c>
      <c r="B143" s="86" t="s">
        <v>232</v>
      </c>
      <c r="C143" s="14" t="s">
        <v>233</v>
      </c>
      <c r="D143" s="15" t="s">
        <v>655</v>
      </c>
      <c r="E143" s="166">
        <v>132572</v>
      </c>
      <c r="F143" s="167">
        <v>128976</v>
      </c>
      <c r="G143" s="168">
        <v>97.28751169175996</v>
      </c>
      <c r="H143" s="184"/>
      <c r="I143" s="211">
        <v>135479</v>
      </c>
      <c r="J143" s="211">
        <v>131840</v>
      </c>
      <c r="K143" s="212">
        <v>97.313974859572298</v>
      </c>
      <c r="M143" s="166">
        <v>380388</v>
      </c>
      <c r="N143" s="167">
        <v>375633</v>
      </c>
      <c r="O143" s="168">
        <v>98.749960566579389</v>
      </c>
      <c r="Q143" s="211">
        <v>384100</v>
      </c>
      <c r="R143" s="211">
        <v>381179</v>
      </c>
      <c r="S143" s="212">
        <v>99.239520958083801</v>
      </c>
      <c r="T143" s="158" t="s">
        <v>683</v>
      </c>
      <c r="U143" s="162" t="s">
        <v>688</v>
      </c>
      <c r="V143" s="35"/>
    </row>
    <row r="144" spans="1:22" x14ac:dyDescent="0.2">
      <c r="A144" s="10">
        <v>132</v>
      </c>
      <c r="B144" s="86" t="s">
        <v>611</v>
      </c>
      <c r="C144" s="14" t="s">
        <v>234</v>
      </c>
      <c r="D144" s="15" t="s">
        <v>664</v>
      </c>
      <c r="E144" s="166">
        <v>57492</v>
      </c>
      <c r="F144" s="167">
        <v>56394</v>
      </c>
      <c r="G144" s="168">
        <v>98.090169067000616</v>
      </c>
      <c r="H144" s="184"/>
      <c r="I144" s="211">
        <v>60580</v>
      </c>
      <c r="J144" s="211">
        <v>59429</v>
      </c>
      <c r="K144" s="212">
        <v>98.1000330141961</v>
      </c>
      <c r="M144" s="166">
        <v>32992</v>
      </c>
      <c r="N144" s="167">
        <v>32638</v>
      </c>
      <c r="O144" s="168">
        <v>98.927012609117355</v>
      </c>
      <c r="Q144" s="211">
        <v>32895</v>
      </c>
      <c r="R144" s="211">
        <v>32516</v>
      </c>
      <c r="S144" s="212">
        <v>98.847849217206203</v>
      </c>
      <c r="T144" s="158" t="s">
        <v>681</v>
      </c>
      <c r="U144" s="162" t="s">
        <v>693</v>
      </c>
      <c r="V144" s="35"/>
    </row>
    <row r="145" spans="1:22" x14ac:dyDescent="0.2">
      <c r="A145" s="10">
        <v>133</v>
      </c>
      <c r="B145" s="86" t="s">
        <v>235</v>
      </c>
      <c r="C145" s="14" t="s">
        <v>236</v>
      </c>
      <c r="D145" s="15" t="s">
        <v>664</v>
      </c>
      <c r="E145" s="166">
        <v>92128</v>
      </c>
      <c r="F145" s="167">
        <v>90971</v>
      </c>
      <c r="G145" s="168">
        <v>98.744138589788122</v>
      </c>
      <c r="H145" s="184"/>
      <c r="I145" s="211">
        <v>97360</v>
      </c>
      <c r="J145" s="211">
        <v>96225</v>
      </c>
      <c r="K145" s="212">
        <v>98.834223500410801</v>
      </c>
      <c r="M145" s="166">
        <v>43601</v>
      </c>
      <c r="N145" s="167">
        <v>42492</v>
      </c>
      <c r="O145" s="168">
        <v>97.456480355955151</v>
      </c>
      <c r="Q145" s="211">
        <v>42816</v>
      </c>
      <c r="R145" s="211">
        <v>41733</v>
      </c>
      <c r="S145" s="212">
        <v>97.470571748878896</v>
      </c>
      <c r="T145" s="158" t="s">
        <v>679</v>
      </c>
      <c r="U145" s="162" t="s">
        <v>695</v>
      </c>
      <c r="V145" s="35"/>
    </row>
    <row r="146" spans="1:22" x14ac:dyDescent="0.2">
      <c r="A146" s="10">
        <v>134</v>
      </c>
      <c r="B146" s="86" t="s">
        <v>237</v>
      </c>
      <c r="C146" s="14" t="s">
        <v>238</v>
      </c>
      <c r="D146" s="15" t="s">
        <v>655</v>
      </c>
      <c r="E146" s="166">
        <v>114819</v>
      </c>
      <c r="F146" s="167">
        <v>111134</v>
      </c>
      <c r="G146" s="168">
        <v>96.790600858742891</v>
      </c>
      <c r="H146" s="184"/>
      <c r="I146" s="211">
        <v>120785</v>
      </c>
      <c r="J146" s="211">
        <v>118162</v>
      </c>
      <c r="K146" s="212">
        <v>97.828372728401703</v>
      </c>
      <c r="M146" s="166">
        <v>167216</v>
      </c>
      <c r="N146" s="167">
        <v>167038</v>
      </c>
      <c r="O146" s="168">
        <v>99.893550856377374</v>
      </c>
      <c r="Q146" s="211">
        <v>184683</v>
      </c>
      <c r="R146" s="211">
        <v>184238</v>
      </c>
      <c r="S146" s="212">
        <v>99.759046582522402</v>
      </c>
      <c r="T146" s="158" t="s">
        <v>683</v>
      </c>
      <c r="U146" s="162" t="s">
        <v>688</v>
      </c>
      <c r="V146" s="35"/>
    </row>
    <row r="147" spans="1:22" x14ac:dyDescent="0.2">
      <c r="A147" s="10">
        <v>135</v>
      </c>
      <c r="B147" s="86" t="s">
        <v>239</v>
      </c>
      <c r="C147" s="14" t="s">
        <v>612</v>
      </c>
      <c r="D147" s="15" t="s">
        <v>664</v>
      </c>
      <c r="E147" s="166">
        <v>98000</v>
      </c>
      <c r="F147" s="167">
        <v>96607</v>
      </c>
      <c r="G147" s="168">
        <v>98.578571428571422</v>
      </c>
      <c r="H147" s="184"/>
      <c r="I147" s="211">
        <v>100595</v>
      </c>
      <c r="J147" s="211">
        <v>99091</v>
      </c>
      <c r="K147" s="212">
        <v>98.504895869576004</v>
      </c>
      <c r="M147" s="166">
        <v>61972</v>
      </c>
      <c r="N147" s="167">
        <v>61359</v>
      </c>
      <c r="O147" s="168">
        <v>99.010843606790161</v>
      </c>
      <c r="Q147" s="211">
        <v>59888</v>
      </c>
      <c r="R147" s="211">
        <v>59262</v>
      </c>
      <c r="S147" s="212">
        <v>98.954715468875193</v>
      </c>
      <c r="T147" s="158" t="s">
        <v>682</v>
      </c>
      <c r="U147" s="162" t="s">
        <v>690</v>
      </c>
      <c r="V147" s="35"/>
    </row>
    <row r="148" spans="1:22" x14ac:dyDescent="0.2">
      <c r="A148" s="10">
        <v>136</v>
      </c>
      <c r="B148" s="86" t="s">
        <v>240</v>
      </c>
      <c r="C148" s="14" t="s">
        <v>241</v>
      </c>
      <c r="D148" s="15" t="s">
        <v>664</v>
      </c>
      <c r="E148" s="166">
        <v>34731</v>
      </c>
      <c r="F148" s="167">
        <v>32911</v>
      </c>
      <c r="G148" s="168">
        <v>94.75972474158533</v>
      </c>
      <c r="H148" s="184"/>
      <c r="I148" s="211">
        <v>36420</v>
      </c>
      <c r="J148" s="211">
        <v>34562</v>
      </c>
      <c r="K148" s="212">
        <v>94.898407468423898</v>
      </c>
      <c r="M148" s="166">
        <v>23267</v>
      </c>
      <c r="N148" s="167">
        <v>21834</v>
      </c>
      <c r="O148" s="168">
        <v>93.841062448962049</v>
      </c>
      <c r="Q148" s="211">
        <v>20818</v>
      </c>
      <c r="R148" s="211">
        <v>20057</v>
      </c>
      <c r="S148" s="212">
        <v>96.344509559035401</v>
      </c>
      <c r="T148" s="158" t="s">
        <v>680</v>
      </c>
      <c r="U148" s="162" t="s">
        <v>692</v>
      </c>
      <c r="V148" s="35"/>
    </row>
    <row r="149" spans="1:22" x14ac:dyDescent="0.2">
      <c r="A149" s="10">
        <v>137</v>
      </c>
      <c r="B149" s="86" t="s">
        <v>242</v>
      </c>
      <c r="C149" s="14" t="s">
        <v>243</v>
      </c>
      <c r="D149" s="15" t="s">
        <v>664</v>
      </c>
      <c r="E149" s="166">
        <v>63039</v>
      </c>
      <c r="F149" s="167">
        <v>60751</v>
      </c>
      <c r="G149" s="168">
        <v>96.370500801091382</v>
      </c>
      <c r="H149" s="184"/>
      <c r="I149" s="211">
        <v>65396</v>
      </c>
      <c r="J149" s="211">
        <v>62897</v>
      </c>
      <c r="K149" s="212">
        <v>96.178665361795794</v>
      </c>
      <c r="M149" s="166">
        <v>58241</v>
      </c>
      <c r="N149" s="167">
        <v>56955</v>
      </c>
      <c r="O149" s="168">
        <v>97.79193351762504</v>
      </c>
      <c r="Q149" s="211">
        <v>56263</v>
      </c>
      <c r="R149" s="211">
        <v>54950</v>
      </c>
      <c r="S149" s="212">
        <v>97.666317117821606</v>
      </c>
      <c r="T149" s="158" t="s">
        <v>682</v>
      </c>
      <c r="U149" s="162" t="s">
        <v>690</v>
      </c>
      <c r="V149" s="35"/>
    </row>
    <row r="150" spans="1:22" x14ac:dyDescent="0.2">
      <c r="A150" s="10">
        <v>138</v>
      </c>
      <c r="B150" s="86" t="s">
        <v>613</v>
      </c>
      <c r="C150" s="14" t="s">
        <v>244</v>
      </c>
      <c r="D150" s="15" t="s">
        <v>663</v>
      </c>
      <c r="E150" s="166">
        <v>83866</v>
      </c>
      <c r="F150" s="167">
        <v>81839</v>
      </c>
      <c r="G150" s="168">
        <v>97.583049149834252</v>
      </c>
      <c r="H150" s="184"/>
      <c r="I150" s="211">
        <v>90207</v>
      </c>
      <c r="J150" s="211">
        <v>87862</v>
      </c>
      <c r="K150" s="212">
        <v>97.4004234704623</v>
      </c>
      <c r="M150" s="166">
        <v>36758</v>
      </c>
      <c r="N150" s="167">
        <v>36000</v>
      </c>
      <c r="O150" s="168">
        <v>97.937863866369227</v>
      </c>
      <c r="Q150" s="211">
        <v>37111</v>
      </c>
      <c r="R150" s="211">
        <v>36440</v>
      </c>
      <c r="S150" s="212">
        <v>98.191910754223798</v>
      </c>
      <c r="T150" s="158" t="s">
        <v>679</v>
      </c>
      <c r="U150" s="162" t="s">
        <v>695</v>
      </c>
      <c r="V150" s="35"/>
    </row>
    <row r="151" spans="1:22" ht="14.25" x14ac:dyDescent="0.2">
      <c r="A151" s="231" t="s">
        <v>709</v>
      </c>
      <c r="B151" s="86" t="s">
        <v>245</v>
      </c>
      <c r="C151" s="14" t="s">
        <v>246</v>
      </c>
      <c r="D151" s="15" t="s">
        <v>663</v>
      </c>
      <c r="E151" s="166">
        <v>1783</v>
      </c>
      <c r="F151" s="167">
        <v>1740</v>
      </c>
      <c r="G151" s="168">
        <v>97.588334268087493</v>
      </c>
      <c r="H151" s="184"/>
      <c r="I151" s="211">
        <v>1798</v>
      </c>
      <c r="J151" s="211">
        <v>1717</v>
      </c>
      <c r="K151" s="212">
        <v>95.494994438264698</v>
      </c>
      <c r="M151" s="166">
        <v>1637</v>
      </c>
      <c r="N151" s="167">
        <v>1476</v>
      </c>
      <c r="O151" s="168">
        <v>90.164935858277346</v>
      </c>
      <c r="Q151" s="211">
        <v>1534</v>
      </c>
      <c r="R151" s="211">
        <v>1477</v>
      </c>
      <c r="S151" s="212">
        <v>96.284224250325906</v>
      </c>
      <c r="T151" s="158" t="s">
        <v>685</v>
      </c>
      <c r="U151" s="162" t="s">
        <v>696</v>
      </c>
      <c r="V151" s="35"/>
    </row>
    <row r="152" spans="1:22" x14ac:dyDescent="0.2">
      <c r="A152" s="10">
        <v>140</v>
      </c>
      <c r="B152" s="86" t="s">
        <v>247</v>
      </c>
      <c r="C152" s="14" t="s">
        <v>248</v>
      </c>
      <c r="D152" s="15" t="s">
        <v>654</v>
      </c>
      <c r="E152" s="166">
        <v>102268</v>
      </c>
      <c r="F152" s="167">
        <v>98367</v>
      </c>
      <c r="G152" s="168">
        <v>96.185512574803454</v>
      </c>
      <c r="H152" s="184"/>
      <c r="I152" s="211">
        <v>107575</v>
      </c>
      <c r="J152" s="211">
        <v>103502</v>
      </c>
      <c r="K152" s="212">
        <v>96.213804322565593</v>
      </c>
      <c r="M152" s="166">
        <v>215229</v>
      </c>
      <c r="N152" s="167">
        <v>209060</v>
      </c>
      <c r="O152" s="168">
        <v>97.133750563353445</v>
      </c>
      <c r="Q152" s="211">
        <v>258501</v>
      </c>
      <c r="R152" s="211">
        <v>251204</v>
      </c>
      <c r="S152" s="212">
        <v>97.177186935446997</v>
      </c>
      <c r="T152" s="158" t="s">
        <v>683</v>
      </c>
      <c r="U152" s="162" t="s">
        <v>688</v>
      </c>
      <c r="V152" s="35"/>
    </row>
    <row r="153" spans="1:22" x14ac:dyDescent="0.2">
      <c r="A153" s="10">
        <v>141</v>
      </c>
      <c r="B153" s="86" t="s">
        <v>614</v>
      </c>
      <c r="C153" s="14" t="s">
        <v>249</v>
      </c>
      <c r="D153" s="15" t="s">
        <v>654</v>
      </c>
      <c r="E153" s="166">
        <v>103363</v>
      </c>
      <c r="F153" s="167">
        <v>100660</v>
      </c>
      <c r="G153" s="168">
        <v>97.384944322436468</v>
      </c>
      <c r="H153" s="184"/>
      <c r="I153" s="211">
        <v>105696</v>
      </c>
      <c r="J153" s="211">
        <v>102968</v>
      </c>
      <c r="K153" s="212">
        <v>97.419013018467993</v>
      </c>
      <c r="M153" s="166">
        <v>291140</v>
      </c>
      <c r="N153" s="167">
        <v>287993</v>
      </c>
      <c r="O153" s="168">
        <v>98.919076732843308</v>
      </c>
      <c r="Q153" s="211">
        <v>331104</v>
      </c>
      <c r="R153" s="211">
        <v>328619</v>
      </c>
      <c r="S153" s="212">
        <v>99.249480525756198</v>
      </c>
      <c r="T153" s="158" t="s">
        <v>683</v>
      </c>
      <c r="U153" s="162" t="s">
        <v>688</v>
      </c>
      <c r="V153" s="35"/>
    </row>
    <row r="154" spans="1:22" x14ac:dyDescent="0.2">
      <c r="A154" s="10">
        <v>142</v>
      </c>
      <c r="B154" s="86" t="s">
        <v>250</v>
      </c>
      <c r="C154" s="14" t="s">
        <v>251</v>
      </c>
      <c r="D154" s="15" t="s">
        <v>664</v>
      </c>
      <c r="E154" s="166">
        <v>48774</v>
      </c>
      <c r="F154" s="167">
        <v>47697</v>
      </c>
      <c r="G154" s="168">
        <v>97.791856316890147</v>
      </c>
      <c r="H154" s="184"/>
      <c r="I154" s="211">
        <v>51835</v>
      </c>
      <c r="J154" s="211">
        <v>50716</v>
      </c>
      <c r="K154" s="212">
        <v>97.841226970193802</v>
      </c>
      <c r="M154" s="166">
        <v>33356</v>
      </c>
      <c r="N154" s="167">
        <v>33119</v>
      </c>
      <c r="O154" s="168">
        <v>99.28948315145702</v>
      </c>
      <c r="Q154" s="211">
        <v>32569</v>
      </c>
      <c r="R154" s="211">
        <v>32372</v>
      </c>
      <c r="S154" s="212">
        <v>99.395130338665595</v>
      </c>
      <c r="T154" s="158" t="s">
        <v>681</v>
      </c>
      <c r="U154" s="162" t="s">
        <v>693</v>
      </c>
      <c r="V154" s="35"/>
    </row>
    <row r="155" spans="1:22" x14ac:dyDescent="0.2">
      <c r="A155" s="10">
        <v>143</v>
      </c>
      <c r="B155" s="86" t="s">
        <v>615</v>
      </c>
      <c r="C155" s="14" t="s">
        <v>252</v>
      </c>
      <c r="D155" s="15" t="s">
        <v>664</v>
      </c>
      <c r="E155" s="166">
        <v>77800</v>
      </c>
      <c r="F155" s="167">
        <v>76004</v>
      </c>
      <c r="G155" s="168">
        <v>97.691516709511575</v>
      </c>
      <c r="H155" s="184"/>
      <c r="I155" s="211">
        <v>82588</v>
      </c>
      <c r="J155" s="211">
        <v>80679</v>
      </c>
      <c r="K155" s="212">
        <v>97.688526178137195</v>
      </c>
      <c r="M155" s="166">
        <v>47054</v>
      </c>
      <c r="N155" s="167">
        <v>46630</v>
      </c>
      <c r="O155" s="168">
        <v>99.098907638032898</v>
      </c>
      <c r="Q155" s="211">
        <v>44520</v>
      </c>
      <c r="R155" s="211">
        <v>44138</v>
      </c>
      <c r="S155" s="212">
        <v>99.141958670260493</v>
      </c>
      <c r="T155" s="158" t="s">
        <v>682</v>
      </c>
      <c r="U155" s="162" t="s">
        <v>690</v>
      </c>
      <c r="V155" s="35"/>
    </row>
    <row r="156" spans="1:22" x14ac:dyDescent="0.2">
      <c r="A156" s="10">
        <v>144</v>
      </c>
      <c r="B156" s="86" t="s">
        <v>616</v>
      </c>
      <c r="C156" s="14" t="s">
        <v>253</v>
      </c>
      <c r="D156" s="15" t="s">
        <v>663</v>
      </c>
      <c r="E156" s="166">
        <v>88854</v>
      </c>
      <c r="F156" s="167">
        <v>83385</v>
      </c>
      <c r="G156" s="168">
        <v>93.844959146464987</v>
      </c>
      <c r="H156" s="184"/>
      <c r="I156" s="211">
        <v>95057</v>
      </c>
      <c r="J156" s="211">
        <v>89070</v>
      </c>
      <c r="K156" s="212">
        <v>93.701673732602501</v>
      </c>
      <c r="M156" s="166">
        <v>92812</v>
      </c>
      <c r="N156" s="167">
        <v>90676</v>
      </c>
      <c r="O156" s="168">
        <v>97.698573460328404</v>
      </c>
      <c r="Q156" s="211">
        <v>89041</v>
      </c>
      <c r="R156" s="211">
        <v>85471</v>
      </c>
      <c r="S156" s="212">
        <v>95.990611066811894</v>
      </c>
      <c r="T156" s="158" t="s">
        <v>684</v>
      </c>
      <c r="U156" s="162" t="s">
        <v>689</v>
      </c>
      <c r="V156" s="35"/>
    </row>
    <row r="157" spans="1:22" x14ac:dyDescent="0.2">
      <c r="A157" s="10">
        <v>145</v>
      </c>
      <c r="B157" s="86" t="s">
        <v>254</v>
      </c>
      <c r="C157" s="14" t="s">
        <v>255</v>
      </c>
      <c r="D157" s="15" t="s">
        <v>655</v>
      </c>
      <c r="E157" s="166">
        <v>103377</v>
      </c>
      <c r="F157" s="167">
        <v>102365</v>
      </c>
      <c r="G157" s="168">
        <v>99.021058842876073</v>
      </c>
      <c r="H157" s="184"/>
      <c r="I157" s="211">
        <v>108817</v>
      </c>
      <c r="J157" s="211">
        <v>107737</v>
      </c>
      <c r="K157" s="212">
        <v>99.007508018048597</v>
      </c>
      <c r="M157" s="166">
        <v>86075</v>
      </c>
      <c r="N157" s="167">
        <v>83867</v>
      </c>
      <c r="O157" s="168">
        <v>97.434795236712162</v>
      </c>
      <c r="Q157" s="211">
        <v>86626</v>
      </c>
      <c r="R157" s="211">
        <v>85202</v>
      </c>
      <c r="S157" s="212">
        <v>98.356151732736095</v>
      </c>
      <c r="T157" s="158" t="s">
        <v>683</v>
      </c>
      <c r="U157" s="162" t="s">
        <v>688</v>
      </c>
      <c r="V157" s="35"/>
    </row>
    <row r="158" spans="1:22" x14ac:dyDescent="0.2">
      <c r="A158" s="10">
        <v>146</v>
      </c>
      <c r="B158" s="86" t="s">
        <v>256</v>
      </c>
      <c r="C158" s="14" t="s">
        <v>257</v>
      </c>
      <c r="D158" s="15" t="s">
        <v>665</v>
      </c>
      <c r="E158" s="166">
        <v>178301</v>
      </c>
      <c r="F158" s="167">
        <v>171131</v>
      </c>
      <c r="G158" s="168">
        <v>95.978710158664285</v>
      </c>
      <c r="H158" s="184"/>
      <c r="I158" s="211">
        <v>189348</v>
      </c>
      <c r="J158" s="211">
        <v>181360</v>
      </c>
      <c r="K158" s="212">
        <v>95.781312715212195</v>
      </c>
      <c r="M158" s="166">
        <v>111389</v>
      </c>
      <c r="N158" s="167">
        <v>107517</v>
      </c>
      <c r="O158" s="168">
        <v>96.523893741751877</v>
      </c>
      <c r="Q158" s="211">
        <v>106452</v>
      </c>
      <c r="R158" s="211">
        <v>103645</v>
      </c>
      <c r="S158" s="212">
        <v>97.3631308007364</v>
      </c>
      <c r="T158" s="158" t="s">
        <v>684</v>
      </c>
      <c r="U158" s="162" t="s">
        <v>689</v>
      </c>
      <c r="V158" s="35"/>
    </row>
    <row r="159" spans="1:22" x14ac:dyDescent="0.2">
      <c r="A159" s="10">
        <v>147</v>
      </c>
      <c r="B159" s="86" t="s">
        <v>258</v>
      </c>
      <c r="C159" s="14" t="s">
        <v>259</v>
      </c>
      <c r="D159" s="15" t="s">
        <v>665</v>
      </c>
      <c r="E159" s="166">
        <v>53912</v>
      </c>
      <c r="F159" s="167">
        <v>51393</v>
      </c>
      <c r="G159" s="168">
        <v>95.327570856210116</v>
      </c>
      <c r="H159" s="184"/>
      <c r="I159" s="211">
        <v>57612</v>
      </c>
      <c r="J159" s="211">
        <v>54920</v>
      </c>
      <c r="K159" s="212">
        <v>95.327362355064906</v>
      </c>
      <c r="M159" s="166">
        <v>45045</v>
      </c>
      <c r="N159" s="167">
        <v>44338</v>
      </c>
      <c r="O159" s="168">
        <v>98.43045843045843</v>
      </c>
      <c r="Q159" s="211">
        <v>44326</v>
      </c>
      <c r="R159" s="211">
        <v>43665</v>
      </c>
      <c r="S159" s="212">
        <v>98.508775887740796</v>
      </c>
      <c r="T159" s="158" t="s">
        <v>680</v>
      </c>
      <c r="U159" s="162" t="s">
        <v>692</v>
      </c>
      <c r="V159" s="35"/>
    </row>
    <row r="160" spans="1:22" x14ac:dyDescent="0.2">
      <c r="A160" s="10">
        <v>148</v>
      </c>
      <c r="B160" s="86" t="s">
        <v>260</v>
      </c>
      <c r="C160" s="14" t="s">
        <v>261</v>
      </c>
      <c r="D160" s="15" t="s">
        <v>654</v>
      </c>
      <c r="E160" s="166">
        <v>132461</v>
      </c>
      <c r="F160" s="167">
        <v>126249</v>
      </c>
      <c r="G160" s="168">
        <v>95.310317753904926</v>
      </c>
      <c r="H160" s="184"/>
      <c r="I160" s="211">
        <v>141040</v>
      </c>
      <c r="J160" s="211">
        <v>134176</v>
      </c>
      <c r="K160" s="212">
        <v>95.133295519001706</v>
      </c>
      <c r="M160" s="166">
        <v>125476</v>
      </c>
      <c r="N160" s="167">
        <v>124192</v>
      </c>
      <c r="O160" s="168">
        <v>98.976696738818575</v>
      </c>
      <c r="Q160" s="211">
        <v>143370</v>
      </c>
      <c r="R160" s="211">
        <v>141892</v>
      </c>
      <c r="S160" s="212">
        <v>98.969100927669601</v>
      </c>
      <c r="T160" s="158" t="s">
        <v>683</v>
      </c>
      <c r="U160" s="162" t="s">
        <v>688</v>
      </c>
      <c r="V160" s="35"/>
    </row>
    <row r="161" spans="1:22" x14ac:dyDescent="0.2">
      <c r="A161" s="10">
        <v>149</v>
      </c>
      <c r="B161" s="86" t="s">
        <v>262</v>
      </c>
      <c r="C161" s="14" t="s">
        <v>263</v>
      </c>
      <c r="D161" s="15" t="s">
        <v>664</v>
      </c>
      <c r="E161" s="166">
        <v>65129</v>
      </c>
      <c r="F161" s="167">
        <v>62808</v>
      </c>
      <c r="G161" s="168">
        <v>96.436303336455339</v>
      </c>
      <c r="H161" s="184"/>
      <c r="I161" s="211">
        <v>68625</v>
      </c>
      <c r="J161" s="211">
        <v>65910</v>
      </c>
      <c r="K161" s="212">
        <v>96.043715846994502</v>
      </c>
      <c r="M161" s="166">
        <v>66993</v>
      </c>
      <c r="N161" s="167">
        <v>66331</v>
      </c>
      <c r="O161" s="168">
        <v>99.011837057603032</v>
      </c>
      <c r="Q161" s="211">
        <v>65526</v>
      </c>
      <c r="R161" s="211">
        <v>64676</v>
      </c>
      <c r="S161" s="212">
        <v>98.702804993437695</v>
      </c>
      <c r="T161" s="158" t="s">
        <v>680</v>
      </c>
      <c r="U161" s="162" t="s">
        <v>692</v>
      </c>
      <c r="V161" s="35"/>
    </row>
    <row r="162" spans="1:22" x14ac:dyDescent="0.2">
      <c r="A162" s="10">
        <v>150</v>
      </c>
      <c r="B162" s="86" t="s">
        <v>264</v>
      </c>
      <c r="C162" s="14" t="s">
        <v>265</v>
      </c>
      <c r="D162" s="15" t="s">
        <v>665</v>
      </c>
      <c r="E162" s="166">
        <v>316257</v>
      </c>
      <c r="F162" s="167">
        <v>303884</v>
      </c>
      <c r="G162" s="168">
        <v>96.087675529711589</v>
      </c>
      <c r="H162" s="184"/>
      <c r="I162" s="211">
        <v>335835</v>
      </c>
      <c r="J162" s="211">
        <v>322736</v>
      </c>
      <c r="K162" s="212">
        <v>96.099572706835204</v>
      </c>
      <c r="M162" s="166">
        <v>389812</v>
      </c>
      <c r="N162" s="167">
        <v>380217</v>
      </c>
      <c r="O162" s="168">
        <v>97.538557048012891</v>
      </c>
      <c r="Q162" s="211">
        <v>379980</v>
      </c>
      <c r="R162" s="211">
        <v>372356</v>
      </c>
      <c r="S162" s="212">
        <v>97.993578609400402</v>
      </c>
      <c r="T162" s="158" t="s">
        <v>684</v>
      </c>
      <c r="U162" s="162" t="s">
        <v>689</v>
      </c>
      <c r="V162" s="35"/>
    </row>
    <row r="163" spans="1:22" x14ac:dyDescent="0.2">
      <c r="A163" s="10">
        <v>151</v>
      </c>
      <c r="B163" s="86" t="s">
        <v>617</v>
      </c>
      <c r="C163" s="14" t="s">
        <v>266</v>
      </c>
      <c r="D163" s="15" t="s">
        <v>663</v>
      </c>
      <c r="E163" s="166">
        <v>113692</v>
      </c>
      <c r="F163" s="167">
        <v>108262</v>
      </c>
      <c r="G163" s="168">
        <v>95.223938359779055</v>
      </c>
      <c r="H163" s="184"/>
      <c r="I163" s="211">
        <v>120969</v>
      </c>
      <c r="J163" s="211">
        <v>115255</v>
      </c>
      <c r="K163" s="212">
        <v>95.276475791318404</v>
      </c>
      <c r="M163" s="166">
        <v>107178</v>
      </c>
      <c r="N163" s="167">
        <v>103649</v>
      </c>
      <c r="O163" s="168">
        <v>96.707346656963182</v>
      </c>
      <c r="Q163" s="211">
        <v>107892</v>
      </c>
      <c r="R163" s="211">
        <v>104694</v>
      </c>
      <c r="S163" s="212">
        <v>97.035924813702493</v>
      </c>
      <c r="T163" s="158" t="s">
        <v>681</v>
      </c>
      <c r="U163" s="162" t="s">
        <v>693</v>
      </c>
      <c r="V163" s="35"/>
    </row>
    <row r="164" spans="1:22" x14ac:dyDescent="0.2">
      <c r="A164" s="10">
        <v>152</v>
      </c>
      <c r="B164" s="86" t="s">
        <v>267</v>
      </c>
      <c r="C164" s="14" t="s">
        <v>268</v>
      </c>
      <c r="D164" s="15" t="s">
        <v>664</v>
      </c>
      <c r="E164" s="166">
        <v>64783</v>
      </c>
      <c r="F164" s="167">
        <v>63456</v>
      </c>
      <c r="G164" s="168">
        <v>97.951623111001339</v>
      </c>
      <c r="H164" s="184"/>
      <c r="I164" s="211">
        <v>68161</v>
      </c>
      <c r="J164" s="211">
        <v>66744</v>
      </c>
      <c r="K164" s="212">
        <v>97.9210985754316</v>
      </c>
      <c r="M164" s="166">
        <v>25846</v>
      </c>
      <c r="N164" s="167">
        <v>25302</v>
      </c>
      <c r="O164" s="168">
        <v>97.895225566818851</v>
      </c>
      <c r="Q164" s="211">
        <v>24988</v>
      </c>
      <c r="R164" s="211">
        <v>24636</v>
      </c>
      <c r="S164" s="212">
        <v>98.591323835441003</v>
      </c>
      <c r="T164" s="158" t="s">
        <v>679</v>
      </c>
      <c r="U164" s="162" t="s">
        <v>695</v>
      </c>
      <c r="V164" s="35"/>
    </row>
    <row r="165" spans="1:22" x14ac:dyDescent="0.2">
      <c r="A165" s="10">
        <v>153</v>
      </c>
      <c r="B165" s="86" t="s">
        <v>269</v>
      </c>
      <c r="C165" s="14" t="s">
        <v>270</v>
      </c>
      <c r="D165" s="15" t="s">
        <v>654</v>
      </c>
      <c r="E165" s="166">
        <v>115340</v>
      </c>
      <c r="F165" s="167">
        <v>109067</v>
      </c>
      <c r="G165" s="168">
        <v>94.561297034853482</v>
      </c>
      <c r="H165" s="184"/>
      <c r="I165" s="211">
        <v>129031</v>
      </c>
      <c r="J165" s="211">
        <v>121053</v>
      </c>
      <c r="K165" s="212">
        <v>93.816989715649697</v>
      </c>
      <c r="M165" s="166">
        <v>55577</v>
      </c>
      <c r="N165" s="167">
        <v>55263</v>
      </c>
      <c r="O165" s="168">
        <v>99.435018083019955</v>
      </c>
      <c r="Q165" s="211">
        <v>57906</v>
      </c>
      <c r="R165" s="211">
        <v>57688</v>
      </c>
      <c r="S165" s="212">
        <v>99.623527786412396</v>
      </c>
      <c r="T165" s="158" t="s">
        <v>683</v>
      </c>
      <c r="U165" s="162" t="s">
        <v>688</v>
      </c>
      <c r="V165" s="35"/>
    </row>
    <row r="166" spans="1:22" x14ac:dyDescent="0.2">
      <c r="A166" s="10">
        <v>154</v>
      </c>
      <c r="B166" s="86" t="s">
        <v>271</v>
      </c>
      <c r="C166" s="14" t="s">
        <v>272</v>
      </c>
      <c r="D166" s="15" t="s">
        <v>664</v>
      </c>
      <c r="E166" s="166">
        <v>56890</v>
      </c>
      <c r="F166" s="167">
        <v>56215</v>
      </c>
      <c r="G166" s="168">
        <v>98.81349973633327</v>
      </c>
      <c r="H166" s="184"/>
      <c r="I166" s="211">
        <v>59894</v>
      </c>
      <c r="J166" s="211">
        <v>59210</v>
      </c>
      <c r="K166" s="212">
        <v>98.857982435636202</v>
      </c>
      <c r="M166" s="166">
        <v>36167</v>
      </c>
      <c r="N166" s="167">
        <v>35265</v>
      </c>
      <c r="O166" s="168">
        <v>97.506013769458349</v>
      </c>
      <c r="Q166" s="211">
        <v>34969</v>
      </c>
      <c r="R166" s="211">
        <v>34605</v>
      </c>
      <c r="S166" s="212">
        <v>98.959078040550196</v>
      </c>
      <c r="T166" s="158" t="s">
        <v>686</v>
      </c>
      <c r="U166" s="162" t="s">
        <v>694</v>
      </c>
      <c r="V166" s="35"/>
    </row>
    <row r="167" spans="1:22" x14ac:dyDescent="0.2">
      <c r="A167" s="10">
        <v>155</v>
      </c>
      <c r="B167" s="86" t="s">
        <v>273</v>
      </c>
      <c r="C167" s="14" t="s">
        <v>274</v>
      </c>
      <c r="D167" s="15" t="s">
        <v>664</v>
      </c>
      <c r="E167" s="166">
        <v>37213</v>
      </c>
      <c r="F167" s="167">
        <v>36130</v>
      </c>
      <c r="G167" s="168">
        <v>97.08972670840835</v>
      </c>
      <c r="H167" s="184"/>
      <c r="I167" s="211">
        <v>39212</v>
      </c>
      <c r="J167" s="211">
        <v>38103</v>
      </c>
      <c r="K167" s="212">
        <v>97.171784147709801</v>
      </c>
      <c r="M167" s="166">
        <v>44080</v>
      </c>
      <c r="N167" s="167">
        <v>43828</v>
      </c>
      <c r="O167" s="168">
        <v>99.42831215970962</v>
      </c>
      <c r="Q167" s="211">
        <v>44811</v>
      </c>
      <c r="R167" s="211">
        <v>44306</v>
      </c>
      <c r="S167" s="212">
        <v>98.873044564950504</v>
      </c>
      <c r="T167" s="158" t="s">
        <v>681</v>
      </c>
      <c r="U167" s="162" t="s">
        <v>693</v>
      </c>
      <c r="V167" s="35"/>
    </row>
    <row r="168" spans="1:22" x14ac:dyDescent="0.2">
      <c r="A168" s="10">
        <v>156</v>
      </c>
      <c r="B168" s="86" t="s">
        <v>275</v>
      </c>
      <c r="C168" s="14" t="s">
        <v>276</v>
      </c>
      <c r="D168" s="15" t="s">
        <v>665</v>
      </c>
      <c r="E168" s="166">
        <v>170639</v>
      </c>
      <c r="F168" s="167">
        <v>161082</v>
      </c>
      <c r="G168" s="168">
        <v>94.399287384478342</v>
      </c>
      <c r="H168" s="184"/>
      <c r="I168" s="211">
        <v>181256</v>
      </c>
      <c r="J168" s="211">
        <v>171668</v>
      </c>
      <c r="K168" s="212">
        <v>94.710244074678897</v>
      </c>
      <c r="M168" s="166">
        <v>203025</v>
      </c>
      <c r="N168" s="167">
        <v>197292</v>
      </c>
      <c r="O168" s="168">
        <v>97.176209826376052</v>
      </c>
      <c r="Q168" s="211">
        <v>205031</v>
      </c>
      <c r="R168" s="211">
        <v>199578</v>
      </c>
      <c r="S168" s="212">
        <v>97.340402183084507</v>
      </c>
      <c r="T168" s="158" t="s">
        <v>680</v>
      </c>
      <c r="U168" s="162" t="s">
        <v>692</v>
      </c>
      <c r="V168" s="35"/>
    </row>
    <row r="169" spans="1:22" x14ac:dyDescent="0.2">
      <c r="A169" s="10">
        <v>157</v>
      </c>
      <c r="B169" s="86" t="s">
        <v>618</v>
      </c>
      <c r="C169" s="14" t="s">
        <v>277</v>
      </c>
      <c r="D169" s="15" t="s">
        <v>663</v>
      </c>
      <c r="E169" s="166">
        <v>79129</v>
      </c>
      <c r="F169" s="167">
        <v>76658</v>
      </c>
      <c r="G169" s="168">
        <v>96.877251071035914</v>
      </c>
      <c r="H169" s="184"/>
      <c r="I169" s="211">
        <v>84008</v>
      </c>
      <c r="J169" s="211">
        <v>81453</v>
      </c>
      <c r="K169" s="212">
        <v>96.958622988286805</v>
      </c>
      <c r="M169" s="166">
        <v>71231</v>
      </c>
      <c r="N169" s="167">
        <v>70236</v>
      </c>
      <c r="O169" s="168">
        <v>98.603136274936475</v>
      </c>
      <c r="Q169" s="211">
        <v>69287</v>
      </c>
      <c r="R169" s="211">
        <v>68197</v>
      </c>
      <c r="S169" s="212">
        <v>98.426833316495106</v>
      </c>
      <c r="T169" s="158" t="s">
        <v>682</v>
      </c>
      <c r="U169" s="162" t="s">
        <v>690</v>
      </c>
      <c r="V169" s="35"/>
    </row>
    <row r="170" spans="1:22" x14ac:dyDescent="0.2">
      <c r="A170" s="10">
        <v>158</v>
      </c>
      <c r="B170" s="86" t="s">
        <v>278</v>
      </c>
      <c r="C170" s="14" t="s">
        <v>279</v>
      </c>
      <c r="D170" s="15" t="s">
        <v>664</v>
      </c>
      <c r="E170" s="166">
        <v>95786</v>
      </c>
      <c r="F170" s="167">
        <v>93977</v>
      </c>
      <c r="G170" s="168">
        <v>98.111415029336229</v>
      </c>
      <c r="H170" s="184"/>
      <c r="I170" s="211">
        <v>102159</v>
      </c>
      <c r="J170" s="211">
        <v>100015</v>
      </c>
      <c r="K170" s="212">
        <v>97.901310701944993</v>
      </c>
      <c r="M170" s="166">
        <v>61204</v>
      </c>
      <c r="N170" s="167">
        <v>59233</v>
      </c>
      <c r="O170" s="168">
        <v>96.77962224691197</v>
      </c>
      <c r="Q170" s="211">
        <v>59710</v>
      </c>
      <c r="R170" s="211">
        <v>58873</v>
      </c>
      <c r="S170" s="212">
        <v>98.598224752972698</v>
      </c>
      <c r="T170" s="158" t="s">
        <v>679</v>
      </c>
      <c r="U170" s="162" t="s">
        <v>695</v>
      </c>
      <c r="V170" s="35"/>
    </row>
    <row r="171" spans="1:22" x14ac:dyDescent="0.2">
      <c r="A171" s="10">
        <v>159</v>
      </c>
      <c r="B171" s="86" t="s">
        <v>280</v>
      </c>
      <c r="C171" s="14" t="s">
        <v>281</v>
      </c>
      <c r="D171" s="15" t="s">
        <v>664</v>
      </c>
      <c r="E171" s="166">
        <v>38534</v>
      </c>
      <c r="F171" s="167">
        <v>37919</v>
      </c>
      <c r="G171" s="168">
        <v>98.404006851092547</v>
      </c>
      <c r="H171" s="184"/>
      <c r="I171" s="211">
        <v>40246</v>
      </c>
      <c r="J171" s="211">
        <v>39622</v>
      </c>
      <c r="K171" s="212">
        <v>98.449535357550999</v>
      </c>
      <c r="M171" s="166">
        <v>14943</v>
      </c>
      <c r="N171" s="167">
        <v>14696</v>
      </c>
      <c r="O171" s="168">
        <v>98.347052131432775</v>
      </c>
      <c r="Q171" s="211">
        <v>14180</v>
      </c>
      <c r="R171" s="211">
        <v>13969</v>
      </c>
      <c r="S171" s="212">
        <v>98.511988716502103</v>
      </c>
      <c r="T171" s="158" t="s">
        <v>682</v>
      </c>
      <c r="U171" s="162" t="s">
        <v>690</v>
      </c>
      <c r="V171" s="35"/>
    </row>
    <row r="172" spans="1:22" x14ac:dyDescent="0.2">
      <c r="A172" s="10">
        <v>160</v>
      </c>
      <c r="B172" s="86" t="s">
        <v>282</v>
      </c>
      <c r="C172" s="14" t="s">
        <v>283</v>
      </c>
      <c r="D172" s="15" t="s">
        <v>664</v>
      </c>
      <c r="E172" s="166">
        <v>46985</v>
      </c>
      <c r="F172" s="167">
        <v>46475</v>
      </c>
      <c r="G172" s="168">
        <v>98.914547195913599</v>
      </c>
      <c r="H172" s="184"/>
      <c r="I172" s="211">
        <v>49305</v>
      </c>
      <c r="J172" s="211">
        <v>48782</v>
      </c>
      <c r="K172" s="212">
        <v>98.939255653584794</v>
      </c>
      <c r="M172" s="166">
        <v>16319</v>
      </c>
      <c r="N172" s="167">
        <v>16130</v>
      </c>
      <c r="O172" s="168">
        <v>98.841840799068564</v>
      </c>
      <c r="Q172" s="211">
        <v>15418</v>
      </c>
      <c r="R172" s="211">
        <v>15211</v>
      </c>
      <c r="S172" s="212">
        <v>98.657413412894002</v>
      </c>
      <c r="T172" s="158" t="s">
        <v>686</v>
      </c>
      <c r="U172" s="162" t="s">
        <v>694</v>
      </c>
      <c r="V172" s="35"/>
    </row>
    <row r="173" spans="1:22" x14ac:dyDescent="0.2">
      <c r="A173" s="10">
        <v>161</v>
      </c>
      <c r="B173" s="86" t="s">
        <v>284</v>
      </c>
      <c r="C173" s="14" t="s">
        <v>285</v>
      </c>
      <c r="D173" s="15" t="s">
        <v>665</v>
      </c>
      <c r="E173" s="166">
        <v>163580</v>
      </c>
      <c r="F173" s="167">
        <v>151607</v>
      </c>
      <c r="G173" s="168">
        <v>92.680645555691413</v>
      </c>
      <c r="H173" s="184"/>
      <c r="I173" s="211">
        <v>175994</v>
      </c>
      <c r="J173" s="211">
        <v>163982</v>
      </c>
      <c r="K173" s="212">
        <v>93.174767321613203</v>
      </c>
      <c r="M173" s="166">
        <v>354513</v>
      </c>
      <c r="N173" s="167">
        <v>340639</v>
      </c>
      <c r="O173" s="168">
        <v>96.08646227359786</v>
      </c>
      <c r="Q173" s="211">
        <v>356799</v>
      </c>
      <c r="R173" s="211">
        <v>344604</v>
      </c>
      <c r="S173" s="212">
        <v>96.582109254790495</v>
      </c>
      <c r="T173" s="158" t="s">
        <v>680</v>
      </c>
      <c r="U173" s="162" t="s">
        <v>692</v>
      </c>
      <c r="V173" s="35"/>
    </row>
    <row r="174" spans="1:22" x14ac:dyDescent="0.2">
      <c r="A174" s="10">
        <v>162</v>
      </c>
      <c r="B174" s="86" t="s">
        <v>286</v>
      </c>
      <c r="C174" s="14" t="s">
        <v>287</v>
      </c>
      <c r="D174" s="15" t="s">
        <v>664</v>
      </c>
      <c r="E174" s="166">
        <v>50165</v>
      </c>
      <c r="F174" s="167">
        <v>48814</v>
      </c>
      <c r="G174" s="168">
        <v>97.306887272002399</v>
      </c>
      <c r="H174" s="184"/>
      <c r="I174" s="211">
        <v>52544</v>
      </c>
      <c r="J174" s="211">
        <v>51109</v>
      </c>
      <c r="K174" s="212">
        <v>97.268955542021899</v>
      </c>
      <c r="M174" s="166">
        <v>29926</v>
      </c>
      <c r="N174" s="167">
        <v>29543</v>
      </c>
      <c r="O174" s="168">
        <v>98.720176435206838</v>
      </c>
      <c r="Q174" s="211">
        <v>29214</v>
      </c>
      <c r="R174" s="211">
        <v>28827</v>
      </c>
      <c r="S174" s="212">
        <v>98.675292667898901</v>
      </c>
      <c r="T174" s="158" t="s">
        <v>681</v>
      </c>
      <c r="U174" s="162" t="s">
        <v>693</v>
      </c>
      <c r="V174" s="35"/>
    </row>
    <row r="175" spans="1:22" x14ac:dyDescent="0.2">
      <c r="A175" s="10">
        <v>163</v>
      </c>
      <c r="B175" s="86" t="s">
        <v>619</v>
      </c>
      <c r="C175" s="14" t="s">
        <v>288</v>
      </c>
      <c r="D175" s="15" t="s">
        <v>663</v>
      </c>
      <c r="E175" s="166">
        <v>122221</v>
      </c>
      <c r="F175" s="167">
        <v>116699</v>
      </c>
      <c r="G175" s="168">
        <v>95.481954819548193</v>
      </c>
      <c r="H175" s="184"/>
      <c r="I175" s="211">
        <v>129272</v>
      </c>
      <c r="J175" s="211">
        <v>123694</v>
      </c>
      <c r="K175" s="212">
        <v>95.685067145244105</v>
      </c>
      <c r="M175" s="166">
        <v>93530</v>
      </c>
      <c r="N175" s="167">
        <v>91402</v>
      </c>
      <c r="O175" s="168">
        <v>97.724794183684381</v>
      </c>
      <c r="Q175" s="211">
        <v>92772</v>
      </c>
      <c r="R175" s="211">
        <v>90882</v>
      </c>
      <c r="S175" s="212">
        <v>97.962747380675196</v>
      </c>
      <c r="T175" s="158" t="s">
        <v>679</v>
      </c>
      <c r="U175" s="162" t="s">
        <v>695</v>
      </c>
      <c r="V175" s="35"/>
    </row>
    <row r="176" spans="1:22" x14ac:dyDescent="0.2">
      <c r="A176" s="10">
        <v>164</v>
      </c>
      <c r="B176" s="86" t="s">
        <v>289</v>
      </c>
      <c r="C176" s="14" t="s">
        <v>290</v>
      </c>
      <c r="D176" s="15" t="s">
        <v>664</v>
      </c>
      <c r="E176" s="166">
        <v>28829</v>
      </c>
      <c r="F176" s="167">
        <v>28301</v>
      </c>
      <c r="G176" s="168">
        <v>98.168510874466691</v>
      </c>
      <c r="H176" s="184"/>
      <c r="I176" s="211">
        <v>30188</v>
      </c>
      <c r="J176" s="211">
        <v>29621</v>
      </c>
      <c r="K176" s="212">
        <v>98.121770239830298</v>
      </c>
      <c r="M176" s="166">
        <v>14316</v>
      </c>
      <c r="N176" s="167">
        <v>14124</v>
      </c>
      <c r="O176" s="168">
        <v>98.658843252305118</v>
      </c>
      <c r="Q176" s="211">
        <v>14066</v>
      </c>
      <c r="R176" s="211">
        <v>13784</v>
      </c>
      <c r="S176" s="212">
        <v>97.995165647660997</v>
      </c>
      <c r="T176" s="158" t="s">
        <v>681</v>
      </c>
      <c r="U176" s="162" t="s">
        <v>693</v>
      </c>
      <c r="V176" s="35"/>
    </row>
    <row r="177" spans="1:22" x14ac:dyDescent="0.2">
      <c r="A177" s="10">
        <v>165</v>
      </c>
      <c r="B177" s="86" t="s">
        <v>291</v>
      </c>
      <c r="C177" s="14" t="s">
        <v>292</v>
      </c>
      <c r="D177" s="15" t="s">
        <v>664</v>
      </c>
      <c r="E177" s="166">
        <v>62778</v>
      </c>
      <c r="F177" s="167">
        <v>61601</v>
      </c>
      <c r="G177" s="168">
        <v>98.125139380037595</v>
      </c>
      <c r="H177" s="184"/>
      <c r="I177" s="211">
        <v>66083</v>
      </c>
      <c r="J177" s="211">
        <v>64622</v>
      </c>
      <c r="K177" s="212">
        <v>97.789143955328896</v>
      </c>
      <c r="M177" s="166">
        <v>35006</v>
      </c>
      <c r="N177" s="167">
        <v>34700</v>
      </c>
      <c r="O177" s="168">
        <v>99.125864137576414</v>
      </c>
      <c r="Q177" s="211">
        <v>35088</v>
      </c>
      <c r="R177" s="211">
        <v>34846</v>
      </c>
      <c r="S177" s="212">
        <v>99.310305517555804</v>
      </c>
      <c r="T177" s="158" t="s">
        <v>685</v>
      </c>
      <c r="U177" s="162" t="s">
        <v>696</v>
      </c>
      <c r="V177" s="35"/>
    </row>
    <row r="178" spans="1:22" x14ac:dyDescent="0.2">
      <c r="A178" s="10">
        <v>166</v>
      </c>
      <c r="B178" s="86" t="s">
        <v>293</v>
      </c>
      <c r="C178" s="14" t="s">
        <v>294</v>
      </c>
      <c r="D178" s="15" t="s">
        <v>655</v>
      </c>
      <c r="E178" s="166">
        <v>102891</v>
      </c>
      <c r="F178" s="167">
        <v>100504</v>
      </c>
      <c r="G178" s="168">
        <v>97.680069199444077</v>
      </c>
      <c r="H178" s="184"/>
      <c r="I178" s="211">
        <v>107128</v>
      </c>
      <c r="J178" s="211">
        <v>104702</v>
      </c>
      <c r="K178" s="212">
        <v>97.735419311477798</v>
      </c>
      <c r="M178" s="166">
        <v>88722</v>
      </c>
      <c r="N178" s="167">
        <v>86829</v>
      </c>
      <c r="O178" s="168">
        <v>97.866369108000271</v>
      </c>
      <c r="Q178" s="211">
        <v>90553</v>
      </c>
      <c r="R178" s="211">
        <v>89361</v>
      </c>
      <c r="S178" s="212">
        <v>98.683643832893395</v>
      </c>
      <c r="T178" s="158" t="s">
        <v>683</v>
      </c>
      <c r="U178" s="162" t="s">
        <v>688</v>
      </c>
      <c r="V178" s="35"/>
    </row>
    <row r="179" spans="1:22" x14ac:dyDescent="0.2">
      <c r="A179" s="10">
        <v>167</v>
      </c>
      <c r="B179" s="86" t="s">
        <v>295</v>
      </c>
      <c r="C179" s="14" t="s">
        <v>296</v>
      </c>
      <c r="D179" s="15" t="s">
        <v>664</v>
      </c>
      <c r="E179" s="166">
        <v>47266</v>
      </c>
      <c r="F179" s="167">
        <v>46369</v>
      </c>
      <c r="G179" s="168">
        <v>98.102229932721201</v>
      </c>
      <c r="H179" s="184"/>
      <c r="I179" s="211">
        <v>50115</v>
      </c>
      <c r="J179" s="211">
        <v>49092</v>
      </c>
      <c r="K179" s="212">
        <v>97.958695001496494</v>
      </c>
      <c r="M179" s="166">
        <v>15924</v>
      </c>
      <c r="N179" s="167">
        <v>15793</v>
      </c>
      <c r="O179" s="168">
        <v>99.17734237628737</v>
      </c>
      <c r="Q179" s="211">
        <v>14836</v>
      </c>
      <c r="R179" s="211">
        <v>14720</v>
      </c>
      <c r="S179" s="212">
        <v>99.218118091129597</v>
      </c>
      <c r="T179" s="158" t="s">
        <v>685</v>
      </c>
      <c r="U179" s="162" t="s">
        <v>696</v>
      </c>
      <c r="V179" s="35"/>
    </row>
    <row r="180" spans="1:22" x14ac:dyDescent="0.2">
      <c r="A180" s="10">
        <v>168</v>
      </c>
      <c r="B180" s="86" t="s">
        <v>297</v>
      </c>
      <c r="C180" s="14" t="s">
        <v>298</v>
      </c>
      <c r="D180" s="15" t="s">
        <v>664</v>
      </c>
      <c r="E180" s="166">
        <v>55150</v>
      </c>
      <c r="F180" s="167">
        <v>54360</v>
      </c>
      <c r="G180" s="168">
        <v>98.5675430643699</v>
      </c>
      <c r="H180" s="184"/>
      <c r="I180" s="211">
        <v>57399</v>
      </c>
      <c r="J180" s="211">
        <v>56630</v>
      </c>
      <c r="K180" s="212">
        <v>98.660255405146401</v>
      </c>
      <c r="M180" s="166">
        <v>23363</v>
      </c>
      <c r="N180" s="167">
        <v>22933</v>
      </c>
      <c r="O180" s="168">
        <v>98.159482943115179</v>
      </c>
      <c r="Q180" s="211">
        <v>22459</v>
      </c>
      <c r="R180" s="211">
        <v>22227</v>
      </c>
      <c r="S180" s="212">
        <v>98.967006545260205</v>
      </c>
      <c r="T180" s="158" t="s">
        <v>682</v>
      </c>
      <c r="U180" s="162" t="s">
        <v>690</v>
      </c>
      <c r="V180" s="35"/>
    </row>
    <row r="181" spans="1:22" x14ac:dyDescent="0.2">
      <c r="A181" s="10">
        <v>169</v>
      </c>
      <c r="B181" s="86" t="s">
        <v>299</v>
      </c>
      <c r="C181" s="14" t="s">
        <v>300</v>
      </c>
      <c r="D181" s="15" t="s">
        <v>664</v>
      </c>
      <c r="E181" s="166">
        <v>92905</v>
      </c>
      <c r="F181" s="167">
        <v>91581</v>
      </c>
      <c r="G181" s="168">
        <v>98.574888326785427</v>
      </c>
      <c r="H181" s="184"/>
      <c r="I181" s="211">
        <v>98024</v>
      </c>
      <c r="J181" s="211">
        <v>96740</v>
      </c>
      <c r="K181" s="212">
        <v>98.690116706112704</v>
      </c>
      <c r="M181" s="166">
        <v>45342</v>
      </c>
      <c r="N181" s="167">
        <v>43901</v>
      </c>
      <c r="O181" s="168">
        <v>96.821931101407088</v>
      </c>
      <c r="Q181" s="211">
        <v>45253</v>
      </c>
      <c r="R181" s="211">
        <v>43730</v>
      </c>
      <c r="S181" s="212">
        <v>96.634477272224999</v>
      </c>
      <c r="T181" s="158" t="s">
        <v>679</v>
      </c>
      <c r="U181" s="162" t="s">
        <v>695</v>
      </c>
      <c r="V181" s="35"/>
    </row>
    <row r="182" spans="1:22" x14ac:dyDescent="0.2">
      <c r="A182" s="10">
        <v>170</v>
      </c>
      <c r="B182" s="86" t="s">
        <v>620</v>
      </c>
      <c r="C182" s="14" t="s">
        <v>301</v>
      </c>
      <c r="D182" s="15" t="s">
        <v>663</v>
      </c>
      <c r="E182" s="166">
        <v>57993</v>
      </c>
      <c r="F182" s="167">
        <v>53669</v>
      </c>
      <c r="G182" s="168">
        <v>92.543927715413929</v>
      </c>
      <c r="H182" s="184"/>
      <c r="I182" s="211">
        <v>60922</v>
      </c>
      <c r="J182" s="211">
        <v>56531</v>
      </c>
      <c r="K182" s="212">
        <v>92.792423098388099</v>
      </c>
      <c r="M182" s="166">
        <v>43929</v>
      </c>
      <c r="N182" s="167">
        <v>43012</v>
      </c>
      <c r="O182" s="168">
        <v>97.912540690659938</v>
      </c>
      <c r="Q182" s="211">
        <v>42419</v>
      </c>
      <c r="R182" s="211">
        <v>41947</v>
      </c>
      <c r="S182" s="212">
        <v>98.887291072396806</v>
      </c>
      <c r="T182" s="158" t="s">
        <v>687</v>
      </c>
      <c r="U182" s="162" t="s">
        <v>691</v>
      </c>
      <c r="V182" s="35"/>
    </row>
    <row r="183" spans="1:22" x14ac:dyDescent="0.2">
      <c r="A183" s="10">
        <v>171</v>
      </c>
      <c r="B183" s="86" t="s">
        <v>621</v>
      </c>
      <c r="C183" s="14" t="s">
        <v>302</v>
      </c>
      <c r="D183" s="15" t="s">
        <v>663</v>
      </c>
      <c r="E183" s="166">
        <v>124215</v>
      </c>
      <c r="F183" s="167">
        <v>122006</v>
      </c>
      <c r="G183" s="168">
        <v>98.221631848005472</v>
      </c>
      <c r="H183" s="184"/>
      <c r="I183" s="211">
        <v>133035</v>
      </c>
      <c r="J183" s="211">
        <v>130380</v>
      </c>
      <c r="K183" s="212">
        <v>98.004284586762793</v>
      </c>
      <c r="M183" s="166">
        <v>166273</v>
      </c>
      <c r="N183" s="167">
        <v>164109</v>
      </c>
      <c r="O183" s="168">
        <v>98.698525918218834</v>
      </c>
      <c r="Q183" s="211">
        <v>173366</v>
      </c>
      <c r="R183" s="211">
        <v>170653</v>
      </c>
      <c r="S183" s="212">
        <v>98.435102615276307</v>
      </c>
      <c r="T183" s="158" t="s">
        <v>679</v>
      </c>
      <c r="U183" s="162" t="s">
        <v>695</v>
      </c>
      <c r="V183" s="35"/>
    </row>
    <row r="184" spans="1:22" x14ac:dyDescent="0.2">
      <c r="A184" s="231">
        <v>172</v>
      </c>
      <c r="B184" s="86" t="s">
        <v>303</v>
      </c>
      <c r="C184" s="14" t="s">
        <v>304</v>
      </c>
      <c r="D184" s="15" t="s">
        <v>664</v>
      </c>
      <c r="E184" s="166">
        <v>66662</v>
      </c>
      <c r="F184" s="167">
        <v>66104</v>
      </c>
      <c r="G184" s="168">
        <v>99.162941405898408</v>
      </c>
      <c r="H184" s="184"/>
      <c r="I184" s="211">
        <v>70127</v>
      </c>
      <c r="J184" s="211">
        <v>69472</v>
      </c>
      <c r="K184" s="212">
        <v>99.065980292897095</v>
      </c>
      <c r="M184" s="166">
        <v>38949</v>
      </c>
      <c r="N184" s="167">
        <v>38671</v>
      </c>
      <c r="O184" s="168">
        <v>99.28624611671674</v>
      </c>
      <c r="Q184" s="211">
        <v>41492</v>
      </c>
      <c r="R184" s="211">
        <v>41306</v>
      </c>
      <c r="S184" s="212">
        <v>99.551720813650803</v>
      </c>
      <c r="T184" s="158" t="s">
        <v>679</v>
      </c>
      <c r="U184" s="162" t="s">
        <v>695</v>
      </c>
      <c r="V184" s="35"/>
    </row>
    <row r="185" spans="1:22" x14ac:dyDescent="0.2">
      <c r="A185" s="10">
        <v>173</v>
      </c>
      <c r="B185" s="86" t="s">
        <v>305</v>
      </c>
      <c r="C185" s="14" t="s">
        <v>306</v>
      </c>
      <c r="D185" s="15" t="s">
        <v>664</v>
      </c>
      <c r="E185" s="166">
        <v>108755</v>
      </c>
      <c r="F185" s="167">
        <v>107656</v>
      </c>
      <c r="G185" s="168">
        <v>98.989471748425359</v>
      </c>
      <c r="H185" s="184"/>
      <c r="I185" s="211">
        <v>114435</v>
      </c>
      <c r="J185" s="211">
        <v>113112</v>
      </c>
      <c r="K185" s="212">
        <v>98.843885174990106</v>
      </c>
      <c r="M185" s="166">
        <v>67323</v>
      </c>
      <c r="N185" s="167">
        <v>66587</v>
      </c>
      <c r="O185" s="168">
        <v>98.906762919061848</v>
      </c>
      <c r="Q185" s="211">
        <v>66223</v>
      </c>
      <c r="R185" s="211">
        <v>65643</v>
      </c>
      <c r="S185" s="212">
        <v>99.124171360403395</v>
      </c>
      <c r="T185" s="158" t="s">
        <v>679</v>
      </c>
      <c r="U185" s="162" t="s">
        <v>695</v>
      </c>
      <c r="V185" s="35"/>
    </row>
    <row r="186" spans="1:22" x14ac:dyDescent="0.2">
      <c r="A186" s="10">
        <v>174</v>
      </c>
      <c r="B186" s="86" t="s">
        <v>622</v>
      </c>
      <c r="C186" s="14" t="s">
        <v>307</v>
      </c>
      <c r="D186" s="15" t="s">
        <v>664</v>
      </c>
      <c r="E186" s="166">
        <v>67710</v>
      </c>
      <c r="F186" s="167">
        <v>66184</v>
      </c>
      <c r="G186" s="168">
        <v>97.746270861024968</v>
      </c>
      <c r="H186" s="184"/>
      <c r="I186" s="211">
        <v>71340</v>
      </c>
      <c r="J186" s="211">
        <v>69611</v>
      </c>
      <c r="K186" s="212">
        <v>97.576394729464496</v>
      </c>
      <c r="M186" s="166">
        <v>40124</v>
      </c>
      <c r="N186" s="167">
        <v>39545</v>
      </c>
      <c r="O186" s="168">
        <v>98.556973382514201</v>
      </c>
      <c r="Q186" s="211">
        <v>40960</v>
      </c>
      <c r="R186" s="211">
        <v>40387</v>
      </c>
      <c r="S186" s="212">
        <v>98.60107421875</v>
      </c>
      <c r="T186" s="158" t="s">
        <v>681</v>
      </c>
      <c r="U186" s="162" t="s">
        <v>693</v>
      </c>
      <c r="V186" s="35"/>
    </row>
    <row r="187" spans="1:22" x14ac:dyDescent="0.2">
      <c r="A187" s="10">
        <v>175</v>
      </c>
      <c r="B187" s="86" t="s">
        <v>308</v>
      </c>
      <c r="C187" s="14" t="s">
        <v>309</v>
      </c>
      <c r="D187" s="15" t="s">
        <v>665</v>
      </c>
      <c r="E187" s="166">
        <v>108284</v>
      </c>
      <c r="F187" s="167">
        <v>104928</v>
      </c>
      <c r="G187" s="168">
        <v>96.900742491965573</v>
      </c>
      <c r="H187" s="184"/>
      <c r="I187" s="211">
        <v>115175</v>
      </c>
      <c r="J187" s="211">
        <v>111587</v>
      </c>
      <c r="K187" s="212">
        <v>96.884740612111997</v>
      </c>
      <c r="M187" s="166">
        <v>156170</v>
      </c>
      <c r="N187" s="167">
        <v>154827</v>
      </c>
      <c r="O187" s="168">
        <v>99.140039700326568</v>
      </c>
      <c r="Q187" s="211">
        <v>154534</v>
      </c>
      <c r="R187" s="211">
        <v>153120</v>
      </c>
      <c r="S187" s="212">
        <v>99.084991005215599</v>
      </c>
      <c r="T187" s="158" t="s">
        <v>687</v>
      </c>
      <c r="U187" s="162" t="s">
        <v>691</v>
      </c>
      <c r="V187" s="35"/>
    </row>
    <row r="188" spans="1:22" x14ac:dyDescent="0.2">
      <c r="A188" s="10">
        <v>176</v>
      </c>
      <c r="B188" s="86" t="s">
        <v>310</v>
      </c>
      <c r="C188" s="14" t="s">
        <v>311</v>
      </c>
      <c r="D188" s="15" t="s">
        <v>664</v>
      </c>
      <c r="E188" s="166">
        <v>55776</v>
      </c>
      <c r="F188" s="167">
        <v>54338</v>
      </c>
      <c r="G188" s="168">
        <v>97.421830177854275</v>
      </c>
      <c r="H188" s="184"/>
      <c r="I188" s="211">
        <v>58524</v>
      </c>
      <c r="J188" s="211">
        <v>57204</v>
      </c>
      <c r="K188" s="212">
        <v>97.744515070740206</v>
      </c>
      <c r="M188" s="166">
        <v>35671</v>
      </c>
      <c r="N188" s="167">
        <v>34935</v>
      </c>
      <c r="O188" s="168">
        <v>97.936699279526778</v>
      </c>
      <c r="Q188" s="211">
        <v>34851</v>
      </c>
      <c r="R188" s="211">
        <v>34001</v>
      </c>
      <c r="S188" s="212">
        <v>97.561045594100506</v>
      </c>
      <c r="T188" s="158" t="s">
        <v>686</v>
      </c>
      <c r="U188" s="162" t="s">
        <v>694</v>
      </c>
      <c r="V188" s="35"/>
    </row>
    <row r="189" spans="1:22" x14ac:dyDescent="0.2">
      <c r="A189" s="10">
        <v>177</v>
      </c>
      <c r="B189" s="86" t="s">
        <v>312</v>
      </c>
      <c r="C189" s="14" t="s">
        <v>313</v>
      </c>
      <c r="D189" s="15" t="s">
        <v>655</v>
      </c>
      <c r="E189" s="166">
        <v>90614</v>
      </c>
      <c r="F189" s="167">
        <v>87267</v>
      </c>
      <c r="G189" s="168">
        <v>96.306310283179201</v>
      </c>
      <c r="H189" s="184"/>
      <c r="I189" s="211">
        <v>95189</v>
      </c>
      <c r="J189" s="211">
        <v>91501</v>
      </c>
      <c r="K189" s="212">
        <v>96.125602748216707</v>
      </c>
      <c r="M189" s="166">
        <v>134552</v>
      </c>
      <c r="N189" s="167">
        <v>134206</v>
      </c>
      <c r="O189" s="168">
        <v>99.742850347820919</v>
      </c>
      <c r="Q189" s="211">
        <v>146639</v>
      </c>
      <c r="R189" s="211">
        <v>145443</v>
      </c>
      <c r="S189" s="212">
        <v>99.184391601142906</v>
      </c>
      <c r="T189" s="158" t="s">
        <v>683</v>
      </c>
      <c r="U189" s="162" t="s">
        <v>688</v>
      </c>
      <c r="V189" s="35"/>
    </row>
    <row r="190" spans="1:22" x14ac:dyDescent="0.2">
      <c r="A190" s="10">
        <v>178</v>
      </c>
      <c r="B190" s="86" t="s">
        <v>314</v>
      </c>
      <c r="C190" s="14" t="s">
        <v>315</v>
      </c>
      <c r="D190" s="15" t="s">
        <v>664</v>
      </c>
      <c r="E190" s="166">
        <v>55106</v>
      </c>
      <c r="F190" s="167">
        <v>53567</v>
      </c>
      <c r="G190" s="168">
        <v>97.207200667803875</v>
      </c>
      <c r="H190" s="184"/>
      <c r="I190" s="211">
        <v>58567</v>
      </c>
      <c r="J190" s="211">
        <v>56830</v>
      </c>
      <c r="K190" s="212">
        <v>97.034165997916901</v>
      </c>
      <c r="M190" s="166">
        <v>32249</v>
      </c>
      <c r="N190" s="167">
        <v>30995</v>
      </c>
      <c r="O190" s="168">
        <v>96.111507333560724</v>
      </c>
      <c r="Q190" s="211">
        <v>32078</v>
      </c>
      <c r="R190" s="211">
        <v>31423</v>
      </c>
      <c r="S190" s="212">
        <v>97.958102126067701</v>
      </c>
      <c r="T190" s="158" t="s">
        <v>685</v>
      </c>
      <c r="U190" s="162" t="s">
        <v>696</v>
      </c>
      <c r="V190" s="35"/>
    </row>
    <row r="191" spans="1:22" x14ac:dyDescent="0.2">
      <c r="A191" s="10">
        <v>179</v>
      </c>
      <c r="B191" s="86" t="s">
        <v>316</v>
      </c>
      <c r="C191" s="14" t="s">
        <v>317</v>
      </c>
      <c r="D191" s="15" t="s">
        <v>664</v>
      </c>
      <c r="E191" s="166">
        <v>46223</v>
      </c>
      <c r="F191" s="167">
        <v>45400</v>
      </c>
      <c r="G191" s="168">
        <v>98.219501114163947</v>
      </c>
      <c r="H191" s="184"/>
      <c r="I191" s="211">
        <v>48753</v>
      </c>
      <c r="J191" s="211">
        <v>47910</v>
      </c>
      <c r="K191" s="212">
        <v>98.270875638422197</v>
      </c>
      <c r="M191" s="166">
        <v>14485</v>
      </c>
      <c r="N191" s="167">
        <v>14255</v>
      </c>
      <c r="O191" s="168">
        <v>98.412150500517782</v>
      </c>
      <c r="Q191" s="211">
        <v>13680</v>
      </c>
      <c r="R191" s="211">
        <v>13601</v>
      </c>
      <c r="S191" s="212">
        <v>99.422514619883003</v>
      </c>
      <c r="T191" s="158" t="s">
        <v>685</v>
      </c>
      <c r="U191" s="162" t="s">
        <v>696</v>
      </c>
      <c r="V191" s="35"/>
    </row>
    <row r="192" spans="1:22" x14ac:dyDescent="0.2">
      <c r="A192" s="10">
        <v>180</v>
      </c>
      <c r="B192" s="86" t="s">
        <v>318</v>
      </c>
      <c r="C192" s="14" t="s">
        <v>319</v>
      </c>
      <c r="D192" s="15" t="s">
        <v>664</v>
      </c>
      <c r="E192" s="166">
        <v>51573</v>
      </c>
      <c r="F192" s="167">
        <v>50156</v>
      </c>
      <c r="G192" s="168">
        <v>97.252438291354011</v>
      </c>
      <c r="H192" s="184"/>
      <c r="I192" s="211">
        <v>53825</v>
      </c>
      <c r="J192" s="211">
        <v>52345</v>
      </c>
      <c r="K192" s="212">
        <v>97.250348351137902</v>
      </c>
      <c r="M192" s="166">
        <v>16845</v>
      </c>
      <c r="N192" s="167">
        <v>16464</v>
      </c>
      <c r="O192" s="168">
        <v>97.738201246660722</v>
      </c>
      <c r="Q192" s="211">
        <v>16446</v>
      </c>
      <c r="R192" s="211">
        <v>16051</v>
      </c>
      <c r="S192" s="212">
        <v>97.598200170254103</v>
      </c>
      <c r="T192" s="158" t="s">
        <v>681</v>
      </c>
      <c r="U192" s="162" t="s">
        <v>693</v>
      </c>
      <c r="V192" s="35"/>
    </row>
    <row r="193" spans="1:22" x14ac:dyDescent="0.2">
      <c r="A193" s="10">
        <v>181</v>
      </c>
      <c r="B193" s="86" t="s">
        <v>623</v>
      </c>
      <c r="C193" s="14" t="s">
        <v>320</v>
      </c>
      <c r="D193" s="15" t="s">
        <v>663</v>
      </c>
      <c r="E193" s="166">
        <v>69184</v>
      </c>
      <c r="F193" s="167">
        <v>65859</v>
      </c>
      <c r="G193" s="168">
        <v>95.193975485661426</v>
      </c>
      <c r="H193" s="184"/>
      <c r="I193" s="211">
        <v>73026</v>
      </c>
      <c r="J193" s="211">
        <v>68875</v>
      </c>
      <c r="K193" s="212">
        <v>94.315723167091093</v>
      </c>
      <c r="M193" s="166">
        <v>69821</v>
      </c>
      <c r="N193" s="167">
        <v>69813</v>
      </c>
      <c r="O193" s="168">
        <v>99.988542129158859</v>
      </c>
      <c r="Q193" s="211">
        <v>67575</v>
      </c>
      <c r="R193" s="211">
        <v>65375</v>
      </c>
      <c r="S193" s="212">
        <v>96.744358120606705</v>
      </c>
      <c r="T193" s="158" t="s">
        <v>684</v>
      </c>
      <c r="U193" s="162" t="s">
        <v>689</v>
      </c>
      <c r="V193" s="35"/>
    </row>
    <row r="194" spans="1:22" x14ac:dyDescent="0.2">
      <c r="A194" s="10">
        <v>182</v>
      </c>
      <c r="B194" s="86" t="s">
        <v>321</v>
      </c>
      <c r="C194" s="14" t="s">
        <v>322</v>
      </c>
      <c r="D194" s="15" t="s">
        <v>664</v>
      </c>
      <c r="E194" s="166">
        <v>76204</v>
      </c>
      <c r="F194" s="167">
        <v>74986</v>
      </c>
      <c r="G194" s="168">
        <v>98.401658705579763</v>
      </c>
      <c r="H194" s="184"/>
      <c r="I194" s="211">
        <v>80702</v>
      </c>
      <c r="J194" s="211">
        <v>80095</v>
      </c>
      <c r="K194" s="212">
        <v>99.247850115238705</v>
      </c>
      <c r="M194" s="166">
        <v>40270</v>
      </c>
      <c r="N194" s="167">
        <v>39685</v>
      </c>
      <c r="O194" s="168">
        <v>98.547305686615346</v>
      </c>
      <c r="Q194" s="211">
        <v>38527</v>
      </c>
      <c r="R194" s="211">
        <v>38292</v>
      </c>
      <c r="S194" s="212">
        <v>99.390038155059997</v>
      </c>
      <c r="T194" s="158" t="s">
        <v>682</v>
      </c>
      <c r="U194" s="162" t="s">
        <v>690</v>
      </c>
      <c r="V194" s="35"/>
    </row>
    <row r="195" spans="1:22" x14ac:dyDescent="0.2">
      <c r="A195" s="10">
        <v>183</v>
      </c>
      <c r="B195" s="86" t="s">
        <v>323</v>
      </c>
      <c r="C195" s="14" t="s">
        <v>324</v>
      </c>
      <c r="D195" s="15" t="s">
        <v>664</v>
      </c>
      <c r="E195" s="166">
        <v>54638</v>
      </c>
      <c r="F195" s="167">
        <v>54170</v>
      </c>
      <c r="G195" s="168">
        <v>99.143453274277974</v>
      </c>
      <c r="H195" s="184"/>
      <c r="I195" s="211">
        <v>57492</v>
      </c>
      <c r="J195" s="211">
        <v>57031</v>
      </c>
      <c r="K195" s="212">
        <v>99.198149307729693</v>
      </c>
      <c r="M195" s="166">
        <v>26205</v>
      </c>
      <c r="N195" s="167">
        <v>25967</v>
      </c>
      <c r="O195" s="168">
        <v>99.091776378553703</v>
      </c>
      <c r="Q195" s="211">
        <v>26021</v>
      </c>
      <c r="R195" s="211">
        <v>25992</v>
      </c>
      <c r="S195" s="212">
        <v>99.888551554513597</v>
      </c>
      <c r="T195" s="158" t="s">
        <v>681</v>
      </c>
      <c r="U195" s="162" t="s">
        <v>693</v>
      </c>
      <c r="V195" s="35"/>
    </row>
    <row r="196" spans="1:22" x14ac:dyDescent="0.2">
      <c r="A196" s="10">
        <v>184</v>
      </c>
      <c r="B196" s="86" t="s">
        <v>624</v>
      </c>
      <c r="C196" s="14" t="s">
        <v>325</v>
      </c>
      <c r="D196" s="15" t="s">
        <v>663</v>
      </c>
      <c r="E196" s="166">
        <v>76301</v>
      </c>
      <c r="F196" s="167">
        <v>73899</v>
      </c>
      <c r="G196" s="168">
        <v>96.851941652140866</v>
      </c>
      <c r="H196" s="184"/>
      <c r="I196" s="211">
        <v>80802</v>
      </c>
      <c r="J196" s="211">
        <v>77738</v>
      </c>
      <c r="K196" s="212">
        <v>96.208014653102595</v>
      </c>
      <c r="M196" s="166">
        <v>92582</v>
      </c>
      <c r="N196" s="167">
        <v>91555</v>
      </c>
      <c r="O196" s="168">
        <v>98.89071309757837</v>
      </c>
      <c r="Q196" s="211">
        <v>88772</v>
      </c>
      <c r="R196" s="211">
        <v>86564</v>
      </c>
      <c r="S196" s="212">
        <v>97.512729238949206</v>
      </c>
      <c r="T196" s="158" t="s">
        <v>684</v>
      </c>
      <c r="U196" s="162" t="s">
        <v>689</v>
      </c>
      <c r="V196" s="35"/>
    </row>
    <row r="197" spans="1:22" x14ac:dyDescent="0.2">
      <c r="A197" s="10">
        <v>185</v>
      </c>
      <c r="B197" s="86" t="s">
        <v>326</v>
      </c>
      <c r="C197" s="14" t="s">
        <v>327</v>
      </c>
      <c r="D197" s="15" t="s">
        <v>664</v>
      </c>
      <c r="E197" s="166">
        <v>61902</v>
      </c>
      <c r="F197" s="167">
        <v>61095</v>
      </c>
      <c r="G197" s="168">
        <v>98.696326451487835</v>
      </c>
      <c r="H197" s="184"/>
      <c r="I197" s="211">
        <v>65862</v>
      </c>
      <c r="J197" s="211">
        <v>65031</v>
      </c>
      <c r="K197" s="212">
        <v>98.738270930126603</v>
      </c>
      <c r="M197" s="166">
        <v>26115</v>
      </c>
      <c r="N197" s="167">
        <v>25949</v>
      </c>
      <c r="O197" s="168">
        <v>99.364349990426959</v>
      </c>
      <c r="Q197" s="211">
        <v>25545</v>
      </c>
      <c r="R197" s="211">
        <v>25393</v>
      </c>
      <c r="S197" s="212">
        <v>99.404971618711997</v>
      </c>
      <c r="T197" s="158" t="s">
        <v>682</v>
      </c>
      <c r="U197" s="162" t="s">
        <v>690</v>
      </c>
      <c r="V197" s="35"/>
    </row>
    <row r="198" spans="1:22" x14ac:dyDescent="0.2">
      <c r="A198" s="10">
        <v>186</v>
      </c>
      <c r="B198" s="86" t="s">
        <v>625</v>
      </c>
      <c r="C198" s="14" t="s">
        <v>328</v>
      </c>
      <c r="D198" s="15" t="s">
        <v>663</v>
      </c>
      <c r="E198" s="166">
        <v>116011</v>
      </c>
      <c r="F198" s="167">
        <v>114044</v>
      </c>
      <c r="G198" s="168">
        <v>98.304471127737898</v>
      </c>
      <c r="H198" s="184"/>
      <c r="I198" s="211">
        <v>122234</v>
      </c>
      <c r="J198" s="211">
        <v>120226</v>
      </c>
      <c r="K198" s="212">
        <v>98.357249210530597</v>
      </c>
      <c r="M198" s="166">
        <v>63992</v>
      </c>
      <c r="N198" s="167">
        <v>63134</v>
      </c>
      <c r="O198" s="168">
        <v>98.659207400925126</v>
      </c>
      <c r="Q198" s="211">
        <v>63187</v>
      </c>
      <c r="R198" s="211">
        <v>62525</v>
      </c>
      <c r="S198" s="212">
        <v>98.952316140978297</v>
      </c>
      <c r="T198" s="158" t="s">
        <v>685</v>
      </c>
      <c r="U198" s="162" t="s">
        <v>696</v>
      </c>
      <c r="V198" s="35"/>
    </row>
    <row r="199" spans="1:22" x14ac:dyDescent="0.2">
      <c r="A199" s="10">
        <v>187</v>
      </c>
      <c r="B199" s="86" t="s">
        <v>329</v>
      </c>
      <c r="C199" s="14" t="s">
        <v>330</v>
      </c>
      <c r="D199" s="15" t="s">
        <v>665</v>
      </c>
      <c r="E199" s="166">
        <v>89709</v>
      </c>
      <c r="F199" s="167">
        <v>86578</v>
      </c>
      <c r="G199" s="168">
        <v>96.509826215875776</v>
      </c>
      <c r="H199" s="184"/>
      <c r="I199" s="211">
        <v>96519</v>
      </c>
      <c r="J199" s="211">
        <v>92826</v>
      </c>
      <c r="K199" s="212">
        <v>96.1738103378609</v>
      </c>
      <c r="M199" s="166">
        <v>61823</v>
      </c>
      <c r="N199" s="167">
        <v>60436</v>
      </c>
      <c r="O199" s="168">
        <v>97.75649839056662</v>
      </c>
      <c r="Q199" s="211">
        <v>60512</v>
      </c>
      <c r="R199" s="211">
        <v>59858</v>
      </c>
      <c r="S199" s="212">
        <v>98.919222633527198</v>
      </c>
      <c r="T199" s="158" t="s">
        <v>687</v>
      </c>
      <c r="U199" s="162" t="s">
        <v>691</v>
      </c>
      <c r="V199" s="35"/>
    </row>
    <row r="200" spans="1:22" x14ac:dyDescent="0.2">
      <c r="A200" s="10">
        <v>188</v>
      </c>
      <c r="B200" s="86" t="s">
        <v>331</v>
      </c>
      <c r="C200" s="14" t="s">
        <v>332</v>
      </c>
      <c r="D200" s="15" t="s">
        <v>664</v>
      </c>
      <c r="E200" s="166">
        <v>34756</v>
      </c>
      <c r="F200" s="167">
        <v>34267</v>
      </c>
      <c r="G200" s="168">
        <v>98.593048682241914</v>
      </c>
      <c r="H200" s="184"/>
      <c r="I200" s="211">
        <v>36339</v>
      </c>
      <c r="J200" s="211">
        <v>35838</v>
      </c>
      <c r="K200" s="212">
        <v>98.621315941550407</v>
      </c>
      <c r="M200" s="166">
        <v>45351</v>
      </c>
      <c r="N200" s="167">
        <v>45157</v>
      </c>
      <c r="O200" s="168">
        <v>99.572225529756793</v>
      </c>
      <c r="Q200" s="211">
        <v>49501</v>
      </c>
      <c r="R200" s="211">
        <v>49454</v>
      </c>
      <c r="S200" s="212">
        <v>99.905052423183307</v>
      </c>
      <c r="T200" s="158" t="s">
        <v>686</v>
      </c>
      <c r="U200" s="162" t="s">
        <v>694</v>
      </c>
      <c r="V200" s="35"/>
    </row>
    <row r="201" spans="1:22" x14ac:dyDescent="0.2">
      <c r="A201" s="10">
        <v>189</v>
      </c>
      <c r="B201" s="86" t="s">
        <v>333</v>
      </c>
      <c r="C201" s="14" t="s">
        <v>334</v>
      </c>
      <c r="D201" s="15" t="s">
        <v>664</v>
      </c>
      <c r="E201" s="166">
        <v>50800</v>
      </c>
      <c r="F201" s="167">
        <v>49649</v>
      </c>
      <c r="G201" s="168">
        <v>97.734251968503941</v>
      </c>
      <c r="H201" s="184"/>
      <c r="I201" s="211">
        <v>53930</v>
      </c>
      <c r="J201" s="211">
        <v>52733</v>
      </c>
      <c r="K201" s="212">
        <v>97.780456146857006</v>
      </c>
      <c r="M201" s="166">
        <v>54416</v>
      </c>
      <c r="N201" s="167">
        <v>54029</v>
      </c>
      <c r="O201" s="168">
        <v>99.288812114084095</v>
      </c>
      <c r="Q201" s="211">
        <v>57794</v>
      </c>
      <c r="R201" s="211">
        <v>57458</v>
      </c>
      <c r="S201" s="212">
        <v>99.418624770737395</v>
      </c>
      <c r="T201" s="158" t="s">
        <v>681</v>
      </c>
      <c r="U201" s="162" t="s">
        <v>693</v>
      </c>
      <c r="V201" s="35"/>
    </row>
    <row r="202" spans="1:22" x14ac:dyDescent="0.2">
      <c r="A202" s="10">
        <v>190</v>
      </c>
      <c r="B202" s="86" t="s">
        <v>335</v>
      </c>
      <c r="C202" s="14" t="s">
        <v>336</v>
      </c>
      <c r="D202" s="15" t="s">
        <v>664</v>
      </c>
      <c r="E202" s="166">
        <v>102463</v>
      </c>
      <c r="F202" s="167">
        <v>98691</v>
      </c>
      <c r="G202" s="168">
        <v>96.318671130066463</v>
      </c>
      <c r="H202" s="184"/>
      <c r="I202" s="211">
        <v>108574</v>
      </c>
      <c r="J202" s="211">
        <v>104601</v>
      </c>
      <c r="K202" s="212">
        <v>96.340744561313002</v>
      </c>
      <c r="M202" s="166">
        <v>103879</v>
      </c>
      <c r="N202" s="167">
        <v>100762</v>
      </c>
      <c r="O202" s="168">
        <v>96.999393525159078</v>
      </c>
      <c r="Q202" s="211">
        <v>104344</v>
      </c>
      <c r="R202" s="211">
        <v>101652</v>
      </c>
      <c r="S202" s="212">
        <v>97.420072069309199</v>
      </c>
      <c r="T202" s="158" t="s">
        <v>681</v>
      </c>
      <c r="U202" s="162" t="s">
        <v>693</v>
      </c>
      <c r="V202" s="35"/>
    </row>
    <row r="203" spans="1:22" x14ac:dyDescent="0.2">
      <c r="A203" s="10">
        <v>191</v>
      </c>
      <c r="B203" s="86" t="s">
        <v>580</v>
      </c>
      <c r="C203" s="14" t="s">
        <v>589</v>
      </c>
      <c r="D203" s="15" t="s">
        <v>663</v>
      </c>
      <c r="E203" s="166">
        <v>169381</v>
      </c>
      <c r="F203" s="167">
        <v>165802</v>
      </c>
      <c r="G203" s="168">
        <v>97.887012120603842</v>
      </c>
      <c r="H203" s="184"/>
      <c r="I203" s="211">
        <v>180158</v>
      </c>
      <c r="J203" s="211">
        <v>176624</v>
      </c>
      <c r="K203" s="212">
        <v>98.038388525627497</v>
      </c>
      <c r="M203" s="166">
        <v>81946</v>
      </c>
      <c r="N203" s="167">
        <v>80351</v>
      </c>
      <c r="O203" s="168">
        <v>98.053596270714863</v>
      </c>
      <c r="Q203" s="211">
        <v>81585</v>
      </c>
      <c r="R203" s="211">
        <v>80012</v>
      </c>
      <c r="S203" s="212">
        <v>98.071949500520901</v>
      </c>
      <c r="T203" s="158" t="s">
        <v>687</v>
      </c>
      <c r="U203" s="162" t="s">
        <v>691</v>
      </c>
      <c r="V203" s="35"/>
    </row>
    <row r="204" spans="1:22" x14ac:dyDescent="0.2">
      <c r="A204" s="10">
        <v>192</v>
      </c>
      <c r="B204" s="86" t="s">
        <v>337</v>
      </c>
      <c r="C204" s="14" t="s">
        <v>338</v>
      </c>
      <c r="D204" s="15" t="s">
        <v>664</v>
      </c>
      <c r="E204" s="166">
        <v>59474</v>
      </c>
      <c r="F204" s="167">
        <v>56685</v>
      </c>
      <c r="G204" s="168">
        <v>95.310555873154655</v>
      </c>
      <c r="H204" s="184"/>
      <c r="I204" s="211">
        <v>62306</v>
      </c>
      <c r="J204" s="211">
        <v>59573</v>
      </c>
      <c r="K204" s="212">
        <v>95.613584566494296</v>
      </c>
      <c r="M204" s="166">
        <v>82260</v>
      </c>
      <c r="N204" s="167">
        <v>79990</v>
      </c>
      <c r="O204" s="168">
        <v>97.240457087284213</v>
      </c>
      <c r="Q204" s="211">
        <v>80202</v>
      </c>
      <c r="R204" s="211">
        <v>78503</v>
      </c>
      <c r="S204" s="212">
        <v>97.881598962619293</v>
      </c>
      <c r="T204" s="158" t="s">
        <v>682</v>
      </c>
      <c r="U204" s="162" t="s">
        <v>690</v>
      </c>
      <c r="V204" s="35"/>
    </row>
    <row r="205" spans="1:22" x14ac:dyDescent="0.2">
      <c r="A205" s="10">
        <v>193</v>
      </c>
      <c r="B205" s="86" t="s">
        <v>626</v>
      </c>
      <c r="C205" s="14" t="s">
        <v>339</v>
      </c>
      <c r="D205" s="15" t="s">
        <v>663</v>
      </c>
      <c r="E205" s="166">
        <v>117648</v>
      </c>
      <c r="F205" s="167">
        <v>109513</v>
      </c>
      <c r="G205" s="168">
        <v>93.085305317557456</v>
      </c>
      <c r="H205" s="184"/>
      <c r="I205" s="211">
        <v>124903</v>
      </c>
      <c r="J205" s="211">
        <v>116271</v>
      </c>
      <c r="K205" s="212">
        <v>93.089037092783997</v>
      </c>
      <c r="M205" s="166">
        <v>134158</v>
      </c>
      <c r="N205" s="167">
        <v>130617</v>
      </c>
      <c r="O205" s="168">
        <v>97.360574844586239</v>
      </c>
      <c r="Q205" s="211">
        <v>137753</v>
      </c>
      <c r="R205" s="211">
        <v>135011</v>
      </c>
      <c r="S205" s="212">
        <v>98.009480737261597</v>
      </c>
      <c r="T205" s="158" t="s">
        <v>681</v>
      </c>
      <c r="U205" s="162" t="s">
        <v>693</v>
      </c>
      <c r="V205" s="35"/>
    </row>
    <row r="206" spans="1:22" x14ac:dyDescent="0.2">
      <c r="A206" s="10">
        <v>194</v>
      </c>
      <c r="B206" s="86" t="s">
        <v>627</v>
      </c>
      <c r="C206" s="14" t="s">
        <v>340</v>
      </c>
      <c r="D206" s="15" t="s">
        <v>664</v>
      </c>
      <c r="E206" s="166">
        <v>60077</v>
      </c>
      <c r="F206" s="167">
        <v>58558</v>
      </c>
      <c r="G206" s="168">
        <v>97.471578141385223</v>
      </c>
      <c r="H206" s="184"/>
      <c r="I206" s="211">
        <v>63155</v>
      </c>
      <c r="J206" s="211">
        <v>61484</v>
      </c>
      <c r="K206" s="212">
        <v>97.354128730900101</v>
      </c>
      <c r="M206" s="166">
        <v>36491</v>
      </c>
      <c r="N206" s="167">
        <v>35653</v>
      </c>
      <c r="O206" s="168">
        <v>97.703543339453574</v>
      </c>
      <c r="Q206" s="211">
        <v>35393</v>
      </c>
      <c r="R206" s="211">
        <v>34722</v>
      </c>
      <c r="S206" s="212">
        <v>98.104144887407102</v>
      </c>
      <c r="T206" s="158" t="s">
        <v>686</v>
      </c>
      <c r="U206" s="162" t="s">
        <v>694</v>
      </c>
      <c r="V206" s="35"/>
    </row>
    <row r="207" spans="1:22" x14ac:dyDescent="0.2">
      <c r="A207" s="10">
        <v>195</v>
      </c>
      <c r="B207" s="86" t="s">
        <v>628</v>
      </c>
      <c r="C207" s="14" t="s">
        <v>341</v>
      </c>
      <c r="D207" s="15" t="s">
        <v>664</v>
      </c>
      <c r="E207" s="166">
        <v>27112</v>
      </c>
      <c r="F207" s="167">
        <v>26647</v>
      </c>
      <c r="G207" s="168">
        <v>98.284892298613158</v>
      </c>
      <c r="H207" s="184"/>
      <c r="I207" s="211">
        <v>28258</v>
      </c>
      <c r="J207" s="211">
        <v>27761</v>
      </c>
      <c r="K207" s="212">
        <v>98.241206030150707</v>
      </c>
      <c r="M207" s="166">
        <v>12552</v>
      </c>
      <c r="N207" s="167">
        <v>12348</v>
      </c>
      <c r="O207" s="168">
        <v>98.374760994263866</v>
      </c>
      <c r="Q207" s="211">
        <v>12019</v>
      </c>
      <c r="R207" s="211">
        <v>11926</v>
      </c>
      <c r="S207" s="212">
        <v>99.226225143522697</v>
      </c>
      <c r="T207" s="158" t="s">
        <v>681</v>
      </c>
      <c r="U207" s="162" t="s">
        <v>693</v>
      </c>
      <c r="V207" s="35"/>
    </row>
    <row r="208" spans="1:22" x14ac:dyDescent="0.2">
      <c r="A208" s="10">
        <v>196</v>
      </c>
      <c r="B208" s="86" t="s">
        <v>342</v>
      </c>
      <c r="C208" s="14" t="s">
        <v>343</v>
      </c>
      <c r="D208" s="15" t="s">
        <v>665</v>
      </c>
      <c r="E208" s="166">
        <v>93725</v>
      </c>
      <c r="F208" s="167">
        <v>88676</v>
      </c>
      <c r="G208" s="168">
        <v>94.612963456921847</v>
      </c>
      <c r="H208" s="184"/>
      <c r="I208" s="211">
        <v>98635</v>
      </c>
      <c r="J208" s="211">
        <v>93242</v>
      </c>
      <c r="K208" s="212">
        <v>94.532366806914297</v>
      </c>
      <c r="M208" s="166">
        <v>62067</v>
      </c>
      <c r="N208" s="167">
        <v>60282</v>
      </c>
      <c r="O208" s="168">
        <v>97.124075595727206</v>
      </c>
      <c r="Q208" s="211">
        <v>59756</v>
      </c>
      <c r="R208" s="211">
        <v>58079</v>
      </c>
      <c r="S208" s="212">
        <v>97.193587254836302</v>
      </c>
      <c r="T208" s="158" t="s">
        <v>680</v>
      </c>
      <c r="U208" s="162" t="s">
        <v>692</v>
      </c>
      <c r="V208" s="35"/>
    </row>
    <row r="209" spans="1:22" x14ac:dyDescent="0.2">
      <c r="A209" s="10">
        <v>197</v>
      </c>
      <c r="B209" s="86" t="s">
        <v>344</v>
      </c>
      <c r="C209" s="14" t="s">
        <v>345</v>
      </c>
      <c r="D209" s="15" t="s">
        <v>664</v>
      </c>
      <c r="E209" s="166">
        <v>77273</v>
      </c>
      <c r="F209" s="167">
        <v>75627</v>
      </c>
      <c r="G209" s="168">
        <v>97.86988987097692</v>
      </c>
      <c r="H209" s="184"/>
      <c r="I209" s="211">
        <v>81191</v>
      </c>
      <c r="J209" s="211">
        <v>79394</v>
      </c>
      <c r="K209" s="212">
        <v>97.786700496360396</v>
      </c>
      <c r="M209" s="166">
        <v>89328</v>
      </c>
      <c r="N209" s="167">
        <v>87421</v>
      </c>
      <c r="O209" s="168">
        <v>97.865171054988352</v>
      </c>
      <c r="Q209" s="211">
        <v>95349</v>
      </c>
      <c r="R209" s="211">
        <v>91713</v>
      </c>
      <c r="S209" s="212">
        <v>96.186640656954907</v>
      </c>
      <c r="T209" s="158" t="s">
        <v>679</v>
      </c>
      <c r="U209" s="162" t="s">
        <v>695</v>
      </c>
      <c r="V209" s="35"/>
    </row>
    <row r="210" spans="1:22" x14ac:dyDescent="0.2">
      <c r="A210" s="10">
        <v>198</v>
      </c>
      <c r="B210" s="86" t="s">
        <v>346</v>
      </c>
      <c r="C210" s="14" t="s">
        <v>347</v>
      </c>
      <c r="D210" s="15" t="s">
        <v>664</v>
      </c>
      <c r="E210" s="166">
        <v>41744</v>
      </c>
      <c r="F210" s="167">
        <v>40259</v>
      </c>
      <c r="G210" s="168">
        <v>96.442602529704871</v>
      </c>
      <c r="H210" s="184"/>
      <c r="I210" s="211">
        <v>43680</v>
      </c>
      <c r="J210" s="211">
        <v>42158</v>
      </c>
      <c r="K210" s="212">
        <v>96.515567765567695</v>
      </c>
      <c r="M210" s="166">
        <v>20773</v>
      </c>
      <c r="N210" s="167">
        <v>20538</v>
      </c>
      <c r="O210" s="168">
        <v>98.868723824194873</v>
      </c>
      <c r="Q210" s="211">
        <v>19561</v>
      </c>
      <c r="R210" s="211">
        <v>19187</v>
      </c>
      <c r="S210" s="212">
        <v>98.088032309186602</v>
      </c>
      <c r="T210" s="158" t="s">
        <v>680</v>
      </c>
      <c r="U210" s="162" t="s">
        <v>692</v>
      </c>
      <c r="V210" s="35"/>
    </row>
    <row r="211" spans="1:22" x14ac:dyDescent="0.2">
      <c r="A211" s="10">
        <v>199</v>
      </c>
      <c r="B211" s="86" t="s">
        <v>629</v>
      </c>
      <c r="C211" s="14" t="s">
        <v>348</v>
      </c>
      <c r="D211" s="15" t="s">
        <v>663</v>
      </c>
      <c r="E211" s="166">
        <v>79058</v>
      </c>
      <c r="F211" s="167">
        <v>75470</v>
      </c>
      <c r="G211" s="168">
        <v>95.461559867439092</v>
      </c>
      <c r="H211" s="184"/>
      <c r="I211" s="211">
        <v>84379</v>
      </c>
      <c r="J211" s="211">
        <v>80912</v>
      </c>
      <c r="K211" s="212">
        <v>95.891157752521295</v>
      </c>
      <c r="M211" s="166">
        <v>101769</v>
      </c>
      <c r="N211" s="167">
        <v>99099</v>
      </c>
      <c r="O211" s="168">
        <v>97.37641128437933</v>
      </c>
      <c r="Q211" s="211">
        <v>100459</v>
      </c>
      <c r="R211" s="211">
        <v>98257</v>
      </c>
      <c r="S211" s="212">
        <v>97.8080610000099</v>
      </c>
      <c r="T211" s="158" t="s">
        <v>682</v>
      </c>
      <c r="U211" s="162" t="s">
        <v>690</v>
      </c>
      <c r="V211" s="35"/>
    </row>
    <row r="212" spans="1:22" x14ac:dyDescent="0.2">
      <c r="A212" s="10">
        <v>200</v>
      </c>
      <c r="B212" s="86" t="s">
        <v>630</v>
      </c>
      <c r="C212" s="14" t="s">
        <v>349</v>
      </c>
      <c r="D212" s="15" t="s">
        <v>663</v>
      </c>
      <c r="E212" s="166">
        <v>112379</v>
      </c>
      <c r="F212" s="167">
        <v>108918</v>
      </c>
      <c r="G212" s="168">
        <v>96.920243105918374</v>
      </c>
      <c r="H212" s="184"/>
      <c r="I212" s="211">
        <v>118686</v>
      </c>
      <c r="J212" s="211">
        <v>115110</v>
      </c>
      <c r="K212" s="212">
        <v>96.987007734694899</v>
      </c>
      <c r="M212" s="166">
        <v>94732</v>
      </c>
      <c r="N212" s="167">
        <v>93726</v>
      </c>
      <c r="O212" s="168">
        <v>98.938056834015967</v>
      </c>
      <c r="Q212" s="211">
        <v>91798</v>
      </c>
      <c r="R212" s="211">
        <v>90519</v>
      </c>
      <c r="S212" s="212">
        <v>98.606723458027403</v>
      </c>
      <c r="T212" s="158" t="s">
        <v>685</v>
      </c>
      <c r="U212" s="162" t="s">
        <v>696</v>
      </c>
      <c r="V212" s="35"/>
    </row>
    <row r="213" spans="1:22" x14ac:dyDescent="0.2">
      <c r="A213" s="10">
        <v>201</v>
      </c>
      <c r="B213" s="86" t="s">
        <v>631</v>
      </c>
      <c r="C213" s="14" t="s">
        <v>350</v>
      </c>
      <c r="D213" s="15" t="s">
        <v>663</v>
      </c>
      <c r="E213" s="166">
        <v>85479</v>
      </c>
      <c r="F213" s="167">
        <v>83667</v>
      </c>
      <c r="G213" s="168">
        <v>97.880181097111574</v>
      </c>
      <c r="H213" s="184"/>
      <c r="I213" s="211">
        <v>90617</v>
      </c>
      <c r="J213" s="211">
        <v>88727</v>
      </c>
      <c r="K213" s="212">
        <v>97.914298641535197</v>
      </c>
      <c r="M213" s="166">
        <v>64927</v>
      </c>
      <c r="N213" s="167">
        <v>64109</v>
      </c>
      <c r="O213" s="168">
        <v>98.740123523341595</v>
      </c>
      <c r="Q213" s="211">
        <v>63514</v>
      </c>
      <c r="R213" s="211">
        <v>62886</v>
      </c>
      <c r="S213" s="212">
        <v>99.011241616021593</v>
      </c>
      <c r="T213" s="158" t="s">
        <v>685</v>
      </c>
      <c r="U213" s="162" t="s">
        <v>696</v>
      </c>
      <c r="V213" s="35"/>
    </row>
    <row r="214" spans="1:22" x14ac:dyDescent="0.2">
      <c r="A214" s="10">
        <v>202</v>
      </c>
      <c r="B214" s="86" t="s">
        <v>632</v>
      </c>
      <c r="C214" s="14" t="s">
        <v>351</v>
      </c>
      <c r="D214" s="15" t="s">
        <v>663</v>
      </c>
      <c r="E214" s="166">
        <v>80345</v>
      </c>
      <c r="F214" s="167">
        <v>76596</v>
      </c>
      <c r="G214" s="168">
        <v>95.333872674092973</v>
      </c>
      <c r="H214" s="184"/>
      <c r="I214" s="211">
        <v>86005</v>
      </c>
      <c r="J214" s="211">
        <v>81357</v>
      </c>
      <c r="K214" s="212">
        <v>94.595663042846297</v>
      </c>
      <c r="M214" s="166">
        <v>87744</v>
      </c>
      <c r="N214" s="167">
        <v>87568</v>
      </c>
      <c r="O214" s="168">
        <v>99.799416484318016</v>
      </c>
      <c r="Q214" s="211">
        <v>88091</v>
      </c>
      <c r="R214" s="211">
        <v>85902</v>
      </c>
      <c r="S214" s="212">
        <v>97.515069643890897</v>
      </c>
      <c r="T214" s="158" t="s">
        <v>679</v>
      </c>
      <c r="U214" s="162" t="s">
        <v>695</v>
      </c>
      <c r="V214" s="35"/>
    </row>
    <row r="215" spans="1:22" x14ac:dyDescent="0.2">
      <c r="A215" s="10">
        <v>203</v>
      </c>
      <c r="B215" s="86" t="s">
        <v>352</v>
      </c>
      <c r="C215" s="14" t="s">
        <v>353</v>
      </c>
      <c r="D215" s="15" t="s">
        <v>664</v>
      </c>
      <c r="E215" s="166">
        <v>62515</v>
      </c>
      <c r="F215" s="167">
        <v>58901</v>
      </c>
      <c r="G215" s="168">
        <v>94.218987443013674</v>
      </c>
      <c r="H215" s="184"/>
      <c r="I215" s="211">
        <v>65958</v>
      </c>
      <c r="J215" s="211">
        <v>61929</v>
      </c>
      <c r="K215" s="212">
        <v>93.891567361047905</v>
      </c>
      <c r="M215" s="166">
        <v>72090</v>
      </c>
      <c r="N215" s="167">
        <v>69260</v>
      </c>
      <c r="O215" s="168">
        <v>96.07435150506312</v>
      </c>
      <c r="Q215" s="211">
        <v>67122</v>
      </c>
      <c r="R215" s="211">
        <v>64087</v>
      </c>
      <c r="S215" s="212">
        <v>95.478382646524196</v>
      </c>
      <c r="T215" s="158" t="s">
        <v>680</v>
      </c>
      <c r="U215" s="162" t="s">
        <v>692</v>
      </c>
      <c r="V215" s="35"/>
    </row>
    <row r="216" spans="1:22" x14ac:dyDescent="0.2">
      <c r="A216" s="10">
        <v>204</v>
      </c>
      <c r="B216" s="86" t="s">
        <v>354</v>
      </c>
      <c r="C216" s="14" t="s">
        <v>355</v>
      </c>
      <c r="D216" s="15" t="s">
        <v>664</v>
      </c>
      <c r="E216" s="166">
        <v>33707</v>
      </c>
      <c r="F216" s="167">
        <v>33152</v>
      </c>
      <c r="G216" s="168">
        <v>98.353457738748631</v>
      </c>
      <c r="H216" s="184"/>
      <c r="I216" s="211">
        <v>35490</v>
      </c>
      <c r="J216" s="211">
        <v>34800</v>
      </c>
      <c r="K216" s="212">
        <v>98.0557903634826</v>
      </c>
      <c r="M216" s="166">
        <v>16348</v>
      </c>
      <c r="N216" s="167">
        <v>16060</v>
      </c>
      <c r="O216" s="168">
        <v>98.238316613653041</v>
      </c>
      <c r="Q216" s="211">
        <v>15339</v>
      </c>
      <c r="R216" s="211">
        <v>15135</v>
      </c>
      <c r="S216" s="212">
        <v>98.670056718169306</v>
      </c>
      <c r="T216" s="158" t="s">
        <v>685</v>
      </c>
      <c r="U216" s="162" t="s">
        <v>696</v>
      </c>
      <c r="V216" s="35"/>
    </row>
    <row r="217" spans="1:22" x14ac:dyDescent="0.2">
      <c r="A217" s="10">
        <v>205</v>
      </c>
      <c r="B217" s="86" t="s">
        <v>633</v>
      </c>
      <c r="C217" s="14" t="s">
        <v>356</v>
      </c>
      <c r="D217" s="15" t="s">
        <v>663</v>
      </c>
      <c r="E217" s="166">
        <v>86346</v>
      </c>
      <c r="F217" s="167">
        <v>83477</v>
      </c>
      <c r="G217" s="168">
        <v>96.677321474069444</v>
      </c>
      <c r="H217" s="184"/>
      <c r="I217" s="211">
        <v>92974</v>
      </c>
      <c r="J217" s="211">
        <v>89809</v>
      </c>
      <c r="K217" s="212">
        <v>96.5958224880073</v>
      </c>
      <c r="M217" s="166">
        <v>115243</v>
      </c>
      <c r="N217" s="167">
        <v>112305</v>
      </c>
      <c r="O217" s="168">
        <v>97.45060437510304</v>
      </c>
      <c r="Q217" s="211">
        <v>129602</v>
      </c>
      <c r="R217" s="211">
        <v>124783</v>
      </c>
      <c r="S217" s="212">
        <v>96.281693183747095</v>
      </c>
      <c r="T217" s="158" t="s">
        <v>679</v>
      </c>
      <c r="U217" s="162" t="s">
        <v>695</v>
      </c>
      <c r="V217" s="35"/>
    </row>
    <row r="218" spans="1:22" x14ac:dyDescent="0.2">
      <c r="A218" s="10">
        <v>206</v>
      </c>
      <c r="B218" s="86" t="s">
        <v>357</v>
      </c>
      <c r="C218" s="14" t="s">
        <v>358</v>
      </c>
      <c r="D218" s="15" t="s">
        <v>655</v>
      </c>
      <c r="E218" s="166">
        <v>123915</v>
      </c>
      <c r="F218" s="167">
        <v>120505</v>
      </c>
      <c r="G218" s="168">
        <v>97.24811362627608</v>
      </c>
      <c r="H218" s="184"/>
      <c r="I218" s="211">
        <v>131732</v>
      </c>
      <c r="J218" s="211">
        <v>128061</v>
      </c>
      <c r="K218" s="212">
        <v>97.213281510946402</v>
      </c>
      <c r="M218" s="166">
        <v>56273</v>
      </c>
      <c r="N218" s="167">
        <v>55587</v>
      </c>
      <c r="O218" s="168">
        <v>98.780942903346187</v>
      </c>
      <c r="Q218" s="211">
        <v>55222</v>
      </c>
      <c r="R218" s="211">
        <v>54133</v>
      </c>
      <c r="S218" s="212">
        <v>98.027959871065804</v>
      </c>
      <c r="T218" s="159" t="s">
        <v>683</v>
      </c>
      <c r="U218" s="162" t="s">
        <v>688</v>
      </c>
      <c r="V218" s="35"/>
    </row>
    <row r="219" spans="1:22" x14ac:dyDescent="0.2">
      <c r="A219" s="10">
        <v>207</v>
      </c>
      <c r="B219" s="86" t="s">
        <v>634</v>
      </c>
      <c r="C219" s="14" t="s">
        <v>359</v>
      </c>
      <c r="D219" s="15" t="s">
        <v>663</v>
      </c>
      <c r="E219" s="166">
        <v>65327</v>
      </c>
      <c r="F219" s="167">
        <v>61449</v>
      </c>
      <c r="G219" s="168">
        <v>94.063710257627022</v>
      </c>
      <c r="H219" s="184"/>
      <c r="I219" s="211">
        <v>68451</v>
      </c>
      <c r="J219" s="211">
        <v>64713</v>
      </c>
      <c r="K219" s="212">
        <v>94.539159398693897</v>
      </c>
      <c r="M219" s="166">
        <v>37983</v>
      </c>
      <c r="N219" s="167">
        <v>37601</v>
      </c>
      <c r="O219" s="168">
        <v>98.994286917831658</v>
      </c>
      <c r="Q219" s="211">
        <v>38967</v>
      </c>
      <c r="R219" s="211">
        <v>38658</v>
      </c>
      <c r="S219" s="212">
        <v>99.207021325737102</v>
      </c>
      <c r="T219" s="158" t="s">
        <v>687</v>
      </c>
      <c r="U219" s="162" t="s">
        <v>691</v>
      </c>
      <c r="V219" s="35"/>
    </row>
    <row r="220" spans="1:22" x14ac:dyDescent="0.2">
      <c r="A220" s="10">
        <v>208</v>
      </c>
      <c r="B220" s="86" t="s">
        <v>360</v>
      </c>
      <c r="C220" s="14" t="s">
        <v>361</v>
      </c>
      <c r="D220" s="15" t="s">
        <v>664</v>
      </c>
      <c r="E220" s="166">
        <v>41418</v>
      </c>
      <c r="F220" s="167">
        <v>39777</v>
      </c>
      <c r="G220" s="168">
        <v>96.037954512530789</v>
      </c>
      <c r="H220" s="184"/>
      <c r="I220" s="211">
        <v>42786</v>
      </c>
      <c r="J220" s="211">
        <v>41211</v>
      </c>
      <c r="K220" s="212">
        <v>96.318889356331496</v>
      </c>
      <c r="M220" s="166">
        <v>37613</v>
      </c>
      <c r="N220" s="167">
        <v>36114</v>
      </c>
      <c r="O220" s="168">
        <v>96.014675776991993</v>
      </c>
      <c r="Q220" s="211">
        <v>36464</v>
      </c>
      <c r="R220" s="211">
        <v>34678</v>
      </c>
      <c r="S220" s="212">
        <v>95.102018429135498</v>
      </c>
      <c r="T220" s="158" t="s">
        <v>686</v>
      </c>
      <c r="U220" s="162" t="s">
        <v>694</v>
      </c>
      <c r="V220" s="35"/>
    </row>
    <row r="221" spans="1:22" x14ac:dyDescent="0.2">
      <c r="A221" s="10">
        <v>209</v>
      </c>
      <c r="B221" s="86" t="s">
        <v>635</v>
      </c>
      <c r="C221" s="14" t="s">
        <v>362</v>
      </c>
      <c r="D221" s="15" t="s">
        <v>664</v>
      </c>
      <c r="E221" s="166">
        <v>101154</v>
      </c>
      <c r="F221" s="167">
        <v>100158</v>
      </c>
      <c r="G221" s="168">
        <v>99.015362714277245</v>
      </c>
      <c r="H221" s="184"/>
      <c r="I221" s="211">
        <v>106816</v>
      </c>
      <c r="J221" s="211">
        <v>105643</v>
      </c>
      <c r="K221" s="212">
        <v>98.901849910125804</v>
      </c>
      <c r="M221" s="166">
        <v>51132</v>
      </c>
      <c r="N221" s="167">
        <v>51031</v>
      </c>
      <c r="O221" s="168">
        <v>99.802472033169053</v>
      </c>
      <c r="Q221" s="211">
        <v>53767</v>
      </c>
      <c r="R221" s="211">
        <v>53760</v>
      </c>
      <c r="S221" s="212">
        <v>99.986980861866897</v>
      </c>
      <c r="T221" s="158" t="s">
        <v>679</v>
      </c>
      <c r="U221" s="162" t="s">
        <v>695</v>
      </c>
      <c r="V221" s="35"/>
    </row>
    <row r="222" spans="1:22" x14ac:dyDescent="0.2">
      <c r="A222" s="10">
        <v>210</v>
      </c>
      <c r="B222" s="86" t="s">
        <v>363</v>
      </c>
      <c r="C222" s="14" t="s">
        <v>364</v>
      </c>
      <c r="D222" s="15" t="s">
        <v>664</v>
      </c>
      <c r="E222" s="166">
        <v>35259</v>
      </c>
      <c r="F222" s="167">
        <v>34832</v>
      </c>
      <c r="G222" s="168">
        <v>98.788961683541785</v>
      </c>
      <c r="H222" s="184"/>
      <c r="I222" s="211">
        <v>37234</v>
      </c>
      <c r="J222" s="211">
        <v>36769</v>
      </c>
      <c r="K222" s="212">
        <v>98.751141429875901</v>
      </c>
      <c r="M222" s="166">
        <v>15580</v>
      </c>
      <c r="N222" s="167">
        <v>15350</v>
      </c>
      <c r="O222" s="168">
        <v>98.523748395378689</v>
      </c>
      <c r="Q222" s="211">
        <v>15066</v>
      </c>
      <c r="R222" s="211">
        <v>14813</v>
      </c>
      <c r="S222" s="212">
        <v>98.320722155847605</v>
      </c>
      <c r="T222" s="158" t="s">
        <v>680</v>
      </c>
      <c r="U222" s="162" t="s">
        <v>692</v>
      </c>
      <c r="V222" s="35"/>
    </row>
    <row r="223" spans="1:22" x14ac:dyDescent="0.2">
      <c r="A223" s="10">
        <v>211</v>
      </c>
      <c r="B223" s="86" t="s">
        <v>365</v>
      </c>
      <c r="C223" s="14" t="s">
        <v>366</v>
      </c>
      <c r="D223" s="15" t="s">
        <v>655</v>
      </c>
      <c r="E223" s="166">
        <v>140260</v>
      </c>
      <c r="F223" s="167">
        <v>138244</v>
      </c>
      <c r="G223" s="168">
        <v>98.562669328390129</v>
      </c>
      <c r="H223" s="184"/>
      <c r="I223" s="211">
        <v>146533</v>
      </c>
      <c r="J223" s="211">
        <v>144286</v>
      </c>
      <c r="K223" s="212">
        <v>98.466557021285297</v>
      </c>
      <c r="M223" s="166">
        <v>84669</v>
      </c>
      <c r="N223" s="167">
        <v>83090</v>
      </c>
      <c r="O223" s="168">
        <v>98.135090765215125</v>
      </c>
      <c r="Q223" s="211">
        <v>90392</v>
      </c>
      <c r="R223" s="211">
        <v>88900</v>
      </c>
      <c r="S223" s="212">
        <v>98.349411452340902</v>
      </c>
      <c r="T223" s="158" t="s">
        <v>683</v>
      </c>
      <c r="U223" s="162" t="s">
        <v>688</v>
      </c>
      <c r="V223" s="35"/>
    </row>
    <row r="224" spans="1:22" x14ac:dyDescent="0.2">
      <c r="A224" s="10">
        <v>212</v>
      </c>
      <c r="B224" s="86" t="s">
        <v>367</v>
      </c>
      <c r="C224" s="14" t="s">
        <v>368</v>
      </c>
      <c r="D224" s="15" t="s">
        <v>664</v>
      </c>
      <c r="E224" s="166">
        <v>32049</v>
      </c>
      <c r="F224" s="167">
        <v>31692</v>
      </c>
      <c r="G224" s="168">
        <v>98.886080688945057</v>
      </c>
      <c r="H224" s="184"/>
      <c r="I224" s="211">
        <v>33454</v>
      </c>
      <c r="J224" s="211">
        <v>33100</v>
      </c>
      <c r="K224" s="212">
        <v>98.941830573324495</v>
      </c>
      <c r="M224" s="166">
        <v>13935</v>
      </c>
      <c r="N224" s="167">
        <v>13783</v>
      </c>
      <c r="O224" s="168">
        <v>98.909221385001786</v>
      </c>
      <c r="Q224" s="211">
        <v>13280</v>
      </c>
      <c r="R224" s="211">
        <v>13085</v>
      </c>
      <c r="S224" s="212">
        <v>98.531626506023997</v>
      </c>
      <c r="T224" s="158" t="s">
        <v>684</v>
      </c>
      <c r="U224" s="162" t="s">
        <v>689</v>
      </c>
      <c r="V224" s="35"/>
    </row>
    <row r="225" spans="1:22" x14ac:dyDescent="0.2">
      <c r="A225" s="10">
        <v>213</v>
      </c>
      <c r="B225" s="86" t="s">
        <v>369</v>
      </c>
      <c r="C225" s="14" t="s">
        <v>370</v>
      </c>
      <c r="D225" s="15" t="s">
        <v>665</v>
      </c>
      <c r="E225" s="166">
        <v>87730</v>
      </c>
      <c r="F225" s="167">
        <v>82935</v>
      </c>
      <c r="G225" s="168">
        <v>94.534366807249512</v>
      </c>
      <c r="H225" s="184"/>
      <c r="I225" s="211">
        <v>92523</v>
      </c>
      <c r="J225" s="211">
        <v>87731</v>
      </c>
      <c r="K225" s="212">
        <v>94.820747273650795</v>
      </c>
      <c r="M225" s="166">
        <v>67743</v>
      </c>
      <c r="N225" s="167">
        <v>66595</v>
      </c>
      <c r="O225" s="168">
        <v>98.305359963391055</v>
      </c>
      <c r="Q225" s="211">
        <v>65117</v>
      </c>
      <c r="R225" s="211">
        <v>64251</v>
      </c>
      <c r="S225" s="212">
        <v>98.6700861526175</v>
      </c>
      <c r="T225" s="158" t="s">
        <v>680</v>
      </c>
      <c r="U225" s="162" t="s">
        <v>692</v>
      </c>
      <c r="V225" s="35"/>
    </row>
    <row r="226" spans="1:22" x14ac:dyDescent="0.2">
      <c r="A226" s="10">
        <v>214</v>
      </c>
      <c r="B226" s="86" t="s">
        <v>371</v>
      </c>
      <c r="C226" s="14" t="s">
        <v>372</v>
      </c>
      <c r="D226" s="15" t="s">
        <v>664</v>
      </c>
      <c r="E226" s="166">
        <v>49443</v>
      </c>
      <c r="F226" s="167">
        <v>48840</v>
      </c>
      <c r="G226" s="168">
        <v>98.780413809841633</v>
      </c>
      <c r="H226" s="184"/>
      <c r="I226" s="211">
        <v>51413</v>
      </c>
      <c r="J226" s="211">
        <v>50726</v>
      </c>
      <c r="K226" s="212">
        <v>98.6637620835197</v>
      </c>
      <c r="M226" s="166">
        <v>16498</v>
      </c>
      <c r="N226" s="167">
        <v>16320</v>
      </c>
      <c r="O226" s="168">
        <v>98.921081343193123</v>
      </c>
      <c r="Q226" s="211">
        <v>15799</v>
      </c>
      <c r="R226" s="211">
        <v>15678</v>
      </c>
      <c r="S226" s="212">
        <v>99.234128742325396</v>
      </c>
      <c r="T226" s="158" t="s">
        <v>682</v>
      </c>
      <c r="U226" s="162" t="s">
        <v>690</v>
      </c>
      <c r="V226" s="35"/>
    </row>
    <row r="227" spans="1:22" x14ac:dyDescent="0.2">
      <c r="A227" s="10">
        <v>215</v>
      </c>
      <c r="B227" s="86" t="s">
        <v>373</v>
      </c>
      <c r="C227" s="14" t="s">
        <v>374</v>
      </c>
      <c r="D227" s="15" t="s">
        <v>664</v>
      </c>
      <c r="E227" s="166">
        <v>33528</v>
      </c>
      <c r="F227" s="167">
        <v>32262</v>
      </c>
      <c r="G227" s="168">
        <v>96.224051539012166</v>
      </c>
      <c r="H227" s="184"/>
      <c r="I227" s="211">
        <v>35108</v>
      </c>
      <c r="J227" s="211">
        <v>33845</v>
      </c>
      <c r="K227" s="212">
        <v>96.402529338042598</v>
      </c>
      <c r="M227" s="166">
        <v>14716</v>
      </c>
      <c r="N227" s="167">
        <v>14302</v>
      </c>
      <c r="O227" s="168">
        <v>97.186735525958142</v>
      </c>
      <c r="Q227" s="211">
        <v>13249</v>
      </c>
      <c r="R227" s="211">
        <v>13035</v>
      </c>
      <c r="S227" s="212">
        <v>98.3847837572646</v>
      </c>
      <c r="T227" s="158" t="s">
        <v>680</v>
      </c>
      <c r="U227" s="162" t="s">
        <v>692</v>
      </c>
      <c r="V227" s="35"/>
    </row>
    <row r="228" spans="1:22" x14ac:dyDescent="0.2">
      <c r="A228" s="10">
        <v>216</v>
      </c>
      <c r="B228" s="86" t="s">
        <v>375</v>
      </c>
      <c r="C228" s="14" t="s">
        <v>376</v>
      </c>
      <c r="D228" s="15" t="s">
        <v>664</v>
      </c>
      <c r="E228" s="166">
        <v>64048</v>
      </c>
      <c r="F228" s="167">
        <v>63093</v>
      </c>
      <c r="G228" s="168">
        <v>98.508930801898572</v>
      </c>
      <c r="H228" s="184"/>
      <c r="I228" s="211">
        <v>67806</v>
      </c>
      <c r="J228" s="211">
        <v>66757</v>
      </c>
      <c r="K228" s="212">
        <v>98.452939267911304</v>
      </c>
      <c r="M228" s="166">
        <v>18194</v>
      </c>
      <c r="N228" s="167">
        <v>17863</v>
      </c>
      <c r="O228" s="168">
        <v>98.180718918324729</v>
      </c>
      <c r="Q228" s="211">
        <v>17617</v>
      </c>
      <c r="R228" s="211">
        <v>17405</v>
      </c>
      <c r="S228" s="212">
        <v>98.796616904126594</v>
      </c>
      <c r="T228" s="158" t="s">
        <v>679</v>
      </c>
      <c r="U228" s="162" t="s">
        <v>695</v>
      </c>
      <c r="V228" s="35"/>
    </row>
    <row r="229" spans="1:22" x14ac:dyDescent="0.2">
      <c r="A229" s="10">
        <v>217</v>
      </c>
      <c r="B229" s="86" t="s">
        <v>377</v>
      </c>
      <c r="C229" s="14" t="s">
        <v>378</v>
      </c>
      <c r="D229" s="15" t="s">
        <v>665</v>
      </c>
      <c r="E229" s="166">
        <v>110409</v>
      </c>
      <c r="F229" s="167">
        <v>107382</v>
      </c>
      <c r="G229" s="168">
        <v>97.258375675895991</v>
      </c>
      <c r="H229" s="184"/>
      <c r="I229" s="211">
        <v>116982</v>
      </c>
      <c r="J229" s="211">
        <v>113486</v>
      </c>
      <c r="K229" s="212">
        <v>97.011506043664795</v>
      </c>
      <c r="M229" s="166">
        <v>79348</v>
      </c>
      <c r="N229" s="167">
        <v>78002</v>
      </c>
      <c r="O229" s="168">
        <v>98.303674950849413</v>
      </c>
      <c r="Q229" s="211">
        <v>77904</v>
      </c>
      <c r="R229" s="211">
        <v>76758</v>
      </c>
      <c r="S229" s="212">
        <v>98.528958718422601</v>
      </c>
      <c r="T229" s="158" t="s">
        <v>684</v>
      </c>
      <c r="U229" s="162" t="s">
        <v>689</v>
      </c>
      <c r="V229" s="35"/>
    </row>
    <row r="230" spans="1:22" x14ac:dyDescent="0.2">
      <c r="A230" s="10">
        <v>218</v>
      </c>
      <c r="B230" s="86" t="s">
        <v>379</v>
      </c>
      <c r="C230" s="14" t="s">
        <v>380</v>
      </c>
      <c r="D230" s="15" t="s">
        <v>664</v>
      </c>
      <c r="E230" s="166">
        <v>57940</v>
      </c>
      <c r="F230" s="167">
        <v>56613</v>
      </c>
      <c r="G230" s="168">
        <v>97.709699689333789</v>
      </c>
      <c r="H230" s="184"/>
      <c r="I230" s="211">
        <v>60806</v>
      </c>
      <c r="J230" s="211">
        <v>59892</v>
      </c>
      <c r="K230" s="212">
        <v>98.4968588626122</v>
      </c>
      <c r="M230" s="166">
        <v>49646</v>
      </c>
      <c r="N230" s="167">
        <v>49312</v>
      </c>
      <c r="O230" s="168">
        <v>99.327236836804573</v>
      </c>
      <c r="Q230" s="211">
        <v>52475</v>
      </c>
      <c r="R230" s="211">
        <v>51685</v>
      </c>
      <c r="S230" s="212">
        <v>98.494521200571697</v>
      </c>
      <c r="T230" s="158" t="s">
        <v>686</v>
      </c>
      <c r="U230" s="162" t="s">
        <v>694</v>
      </c>
      <c r="V230" s="35"/>
    </row>
    <row r="231" spans="1:22" x14ac:dyDescent="0.2">
      <c r="A231" s="10">
        <v>219</v>
      </c>
      <c r="B231" s="86" t="s">
        <v>381</v>
      </c>
      <c r="C231" s="14" t="s">
        <v>382</v>
      </c>
      <c r="D231" s="15" t="s">
        <v>664</v>
      </c>
      <c r="E231" s="166">
        <v>53863</v>
      </c>
      <c r="F231" s="167">
        <v>53184</v>
      </c>
      <c r="G231" s="168">
        <v>98.739394389469581</v>
      </c>
      <c r="H231" s="184"/>
      <c r="I231" s="211">
        <v>56719</v>
      </c>
      <c r="J231" s="211">
        <v>55790</v>
      </c>
      <c r="K231" s="212">
        <v>98.362100883301807</v>
      </c>
      <c r="M231" s="166">
        <v>47027</v>
      </c>
      <c r="N231" s="167">
        <v>46498</v>
      </c>
      <c r="O231" s="168">
        <v>98.875114296042696</v>
      </c>
      <c r="Q231" s="211">
        <v>54170</v>
      </c>
      <c r="R231" s="211">
        <v>53230</v>
      </c>
      <c r="S231" s="212">
        <v>98.264722170943301</v>
      </c>
      <c r="T231" s="158" t="s">
        <v>679</v>
      </c>
      <c r="U231" s="162" t="s">
        <v>695</v>
      </c>
      <c r="V231" s="35"/>
    </row>
    <row r="232" spans="1:22" x14ac:dyDescent="0.2">
      <c r="A232" s="10">
        <v>220</v>
      </c>
      <c r="B232" s="86" t="s">
        <v>383</v>
      </c>
      <c r="C232" s="14" t="s">
        <v>384</v>
      </c>
      <c r="D232" s="15" t="s">
        <v>664</v>
      </c>
      <c r="E232" s="166">
        <v>71050</v>
      </c>
      <c r="F232" s="167">
        <v>70469</v>
      </c>
      <c r="G232" s="168">
        <v>99.182266009852214</v>
      </c>
      <c r="H232" s="184"/>
      <c r="I232" s="211">
        <v>75071</v>
      </c>
      <c r="J232" s="211">
        <v>74555</v>
      </c>
      <c r="K232" s="212">
        <v>99.312650690679405</v>
      </c>
      <c r="M232" s="166">
        <v>29163</v>
      </c>
      <c r="N232" s="167">
        <v>28947</v>
      </c>
      <c r="O232" s="168">
        <v>99.259335459314883</v>
      </c>
      <c r="Q232" s="211">
        <v>28267</v>
      </c>
      <c r="R232" s="211">
        <v>28135</v>
      </c>
      <c r="S232" s="212">
        <v>99.533024374712497</v>
      </c>
      <c r="T232" s="158" t="s">
        <v>681</v>
      </c>
      <c r="U232" s="162" t="s">
        <v>693</v>
      </c>
      <c r="V232" s="35"/>
    </row>
    <row r="233" spans="1:22" x14ac:dyDescent="0.2">
      <c r="A233" s="10">
        <v>221</v>
      </c>
      <c r="B233" s="86" t="s">
        <v>385</v>
      </c>
      <c r="C233" s="14" t="s">
        <v>386</v>
      </c>
      <c r="D233" s="15" t="s">
        <v>664</v>
      </c>
      <c r="E233" s="166">
        <v>46009</v>
      </c>
      <c r="F233" s="167">
        <v>45120</v>
      </c>
      <c r="G233" s="168">
        <v>98.0677693494751</v>
      </c>
      <c r="H233" s="184"/>
      <c r="I233" s="211">
        <v>48537</v>
      </c>
      <c r="J233" s="211">
        <v>47554</v>
      </c>
      <c r="K233" s="212">
        <v>97.974740919298597</v>
      </c>
      <c r="M233" s="166">
        <v>48666</v>
      </c>
      <c r="N233" s="167">
        <v>48130</v>
      </c>
      <c r="O233" s="168">
        <v>98.898615049521226</v>
      </c>
      <c r="Q233" s="211">
        <v>50419</v>
      </c>
      <c r="R233" s="211">
        <v>50138</v>
      </c>
      <c r="S233" s="212">
        <v>99.442670421864705</v>
      </c>
      <c r="T233" s="158" t="s">
        <v>679</v>
      </c>
      <c r="U233" s="162" t="s">
        <v>695</v>
      </c>
      <c r="V233" s="35"/>
    </row>
    <row r="234" spans="1:22" x14ac:dyDescent="0.2">
      <c r="A234" s="10">
        <v>222</v>
      </c>
      <c r="B234" s="86" t="s">
        <v>636</v>
      </c>
      <c r="C234" s="14" t="s">
        <v>387</v>
      </c>
      <c r="D234" s="15" t="s">
        <v>663</v>
      </c>
      <c r="E234" s="166">
        <v>26675</v>
      </c>
      <c r="F234" s="167">
        <v>26388</v>
      </c>
      <c r="G234" s="168">
        <v>98.924086223055298</v>
      </c>
      <c r="H234" s="184"/>
      <c r="I234" s="211">
        <v>27631</v>
      </c>
      <c r="J234" s="211">
        <v>27335</v>
      </c>
      <c r="K234" s="212">
        <v>98.928739459302903</v>
      </c>
      <c r="M234" s="166">
        <v>10940</v>
      </c>
      <c r="N234" s="167">
        <v>10853</v>
      </c>
      <c r="O234" s="168">
        <v>99.204753199268737</v>
      </c>
      <c r="Q234" s="211">
        <v>10882</v>
      </c>
      <c r="R234" s="211">
        <v>10767</v>
      </c>
      <c r="S234" s="212">
        <v>98.943208968939501</v>
      </c>
      <c r="T234" s="158" t="s">
        <v>681</v>
      </c>
      <c r="U234" s="162" t="s">
        <v>693</v>
      </c>
      <c r="V234" s="35"/>
    </row>
    <row r="235" spans="1:22" x14ac:dyDescent="0.2">
      <c r="A235" s="10">
        <v>223</v>
      </c>
      <c r="B235" s="86" t="s">
        <v>388</v>
      </c>
      <c r="C235" s="14" t="s">
        <v>389</v>
      </c>
      <c r="D235" s="15" t="s">
        <v>664</v>
      </c>
      <c r="E235" s="166">
        <v>34916</v>
      </c>
      <c r="F235" s="167">
        <v>34497</v>
      </c>
      <c r="G235" s="168">
        <v>98.799977087868029</v>
      </c>
      <c r="H235" s="184"/>
      <c r="I235" s="211">
        <v>36668</v>
      </c>
      <c r="J235" s="211">
        <v>36191</v>
      </c>
      <c r="K235" s="212">
        <v>98.699138213155805</v>
      </c>
      <c r="M235" s="166">
        <v>17682</v>
      </c>
      <c r="N235" s="167">
        <v>17574</v>
      </c>
      <c r="O235" s="168">
        <v>99.389209365456395</v>
      </c>
      <c r="Q235" s="211">
        <v>17066</v>
      </c>
      <c r="R235" s="211">
        <v>16997</v>
      </c>
      <c r="S235" s="212">
        <v>99.595687331536297</v>
      </c>
      <c r="T235" s="158" t="s">
        <v>684</v>
      </c>
      <c r="U235" s="162" t="s">
        <v>689</v>
      </c>
      <c r="V235" s="35"/>
    </row>
    <row r="236" spans="1:22" x14ac:dyDescent="0.2">
      <c r="A236" s="10">
        <v>224</v>
      </c>
      <c r="B236" s="86" t="s">
        <v>390</v>
      </c>
      <c r="C236" s="14" t="s">
        <v>391</v>
      </c>
      <c r="D236" s="15" t="s">
        <v>665</v>
      </c>
      <c r="E236" s="166">
        <v>103042</v>
      </c>
      <c r="F236" s="167">
        <v>93651</v>
      </c>
      <c r="G236" s="168">
        <v>90.886240562100895</v>
      </c>
      <c r="H236" s="184"/>
      <c r="I236" s="211">
        <v>110832</v>
      </c>
      <c r="J236" s="211">
        <v>99733</v>
      </c>
      <c r="K236" s="212">
        <v>89.985744189403704</v>
      </c>
      <c r="M236" s="166">
        <v>103075</v>
      </c>
      <c r="N236" s="167">
        <v>95552</v>
      </c>
      <c r="O236" s="168">
        <v>92.701430996846952</v>
      </c>
      <c r="Q236" s="211">
        <v>98318</v>
      </c>
      <c r="R236" s="211">
        <v>90100</v>
      </c>
      <c r="S236" s="212">
        <v>91.641408490815493</v>
      </c>
      <c r="T236" s="158" t="s">
        <v>680</v>
      </c>
      <c r="U236" s="162" t="s">
        <v>692</v>
      </c>
      <c r="V236" s="35"/>
    </row>
    <row r="237" spans="1:22" x14ac:dyDescent="0.2">
      <c r="A237" s="10">
        <v>225</v>
      </c>
      <c r="B237" s="86" t="s">
        <v>392</v>
      </c>
      <c r="C237" s="14" t="s">
        <v>393</v>
      </c>
      <c r="D237" s="15" t="s">
        <v>665</v>
      </c>
      <c r="E237" s="166">
        <v>99367</v>
      </c>
      <c r="F237" s="167">
        <v>97591</v>
      </c>
      <c r="G237" s="168">
        <v>98.21268630430626</v>
      </c>
      <c r="H237" s="184"/>
      <c r="I237" s="211">
        <v>105660</v>
      </c>
      <c r="J237" s="211">
        <v>104113</v>
      </c>
      <c r="K237" s="212">
        <v>98.535869770963401</v>
      </c>
      <c r="M237" s="166">
        <v>106454</v>
      </c>
      <c r="N237" s="167">
        <v>103192</v>
      </c>
      <c r="O237" s="168">
        <v>96.935765682830137</v>
      </c>
      <c r="Q237" s="211">
        <v>101338</v>
      </c>
      <c r="R237" s="211">
        <v>100208</v>
      </c>
      <c r="S237" s="212">
        <v>98.884919773431406</v>
      </c>
      <c r="T237" s="158" t="s">
        <v>686</v>
      </c>
      <c r="U237" s="162" t="s">
        <v>694</v>
      </c>
      <c r="V237" s="35"/>
    </row>
    <row r="238" spans="1:22" x14ac:dyDescent="0.2">
      <c r="A238" s="10">
        <v>226</v>
      </c>
      <c r="B238" s="86" t="s">
        <v>394</v>
      </c>
      <c r="C238" s="14" t="s">
        <v>395</v>
      </c>
      <c r="D238" s="15" t="s">
        <v>664</v>
      </c>
      <c r="E238" s="166">
        <v>64025</v>
      </c>
      <c r="F238" s="167">
        <v>62399</v>
      </c>
      <c r="G238" s="168">
        <v>97.460367044123387</v>
      </c>
      <c r="H238" s="184"/>
      <c r="I238" s="211">
        <v>66807</v>
      </c>
      <c r="J238" s="211">
        <v>65041</v>
      </c>
      <c r="K238" s="212">
        <v>97.356564431870893</v>
      </c>
      <c r="M238" s="166">
        <v>35523</v>
      </c>
      <c r="N238" s="167">
        <v>34684</v>
      </c>
      <c r="O238" s="168">
        <v>97.638149931030611</v>
      </c>
      <c r="Q238" s="211">
        <v>34986</v>
      </c>
      <c r="R238" s="211">
        <v>34352</v>
      </c>
      <c r="S238" s="212">
        <v>98.187846567198307</v>
      </c>
      <c r="T238" s="158" t="s">
        <v>684</v>
      </c>
      <c r="U238" s="162" t="s">
        <v>689</v>
      </c>
      <c r="V238" s="35"/>
    </row>
    <row r="239" spans="1:22" x14ac:dyDescent="0.2">
      <c r="A239" s="10">
        <v>227</v>
      </c>
      <c r="B239" s="86" t="s">
        <v>396</v>
      </c>
      <c r="C239" s="14" t="s">
        <v>397</v>
      </c>
      <c r="D239" s="15" t="s">
        <v>664</v>
      </c>
      <c r="E239" s="166">
        <v>61649</v>
      </c>
      <c r="F239" s="167">
        <v>60305</v>
      </c>
      <c r="G239" s="168">
        <v>97.81991597592824</v>
      </c>
      <c r="H239" s="184"/>
      <c r="I239" s="211">
        <v>65002</v>
      </c>
      <c r="J239" s="211">
        <v>63648</v>
      </c>
      <c r="K239" s="212">
        <v>97.9169871696255</v>
      </c>
      <c r="M239" s="166">
        <v>40176</v>
      </c>
      <c r="N239" s="167">
        <v>39847</v>
      </c>
      <c r="O239" s="168">
        <v>99.181103146156914</v>
      </c>
      <c r="Q239" s="211">
        <v>40498</v>
      </c>
      <c r="R239" s="211">
        <v>40069</v>
      </c>
      <c r="S239" s="212">
        <v>98.940688429058198</v>
      </c>
      <c r="T239" s="158" t="s">
        <v>685</v>
      </c>
      <c r="U239" s="162" t="s">
        <v>696</v>
      </c>
      <c r="V239" s="35"/>
    </row>
    <row r="240" spans="1:22" x14ac:dyDescent="0.2">
      <c r="A240" s="10">
        <v>228</v>
      </c>
      <c r="B240" s="86" t="s">
        <v>398</v>
      </c>
      <c r="C240" s="14" t="s">
        <v>399</v>
      </c>
      <c r="D240" s="15" t="s">
        <v>665</v>
      </c>
      <c r="E240" s="166">
        <v>134885</v>
      </c>
      <c r="F240" s="167">
        <v>129886</v>
      </c>
      <c r="G240" s="168">
        <v>96.293879971827863</v>
      </c>
      <c r="H240" s="184"/>
      <c r="I240" s="211">
        <v>142426</v>
      </c>
      <c r="J240" s="211">
        <v>137108</v>
      </c>
      <c r="K240" s="212">
        <v>96.266131183913004</v>
      </c>
      <c r="M240" s="166">
        <v>74106</v>
      </c>
      <c r="N240" s="167">
        <v>73555</v>
      </c>
      <c r="O240" s="168">
        <v>99.256470461231203</v>
      </c>
      <c r="Q240" s="211">
        <v>72167</v>
      </c>
      <c r="R240" s="211">
        <v>71252</v>
      </c>
      <c r="S240" s="212">
        <v>98.732107472944605</v>
      </c>
      <c r="T240" s="158" t="s">
        <v>680</v>
      </c>
      <c r="U240" s="162" t="s">
        <v>692</v>
      </c>
      <c r="V240" s="35"/>
    </row>
    <row r="241" spans="1:22" x14ac:dyDescent="0.2">
      <c r="A241" s="10">
        <v>229</v>
      </c>
      <c r="B241" s="86" t="s">
        <v>400</v>
      </c>
      <c r="C241" s="14" t="s">
        <v>401</v>
      </c>
      <c r="D241" s="15" t="s">
        <v>664</v>
      </c>
      <c r="E241" s="166">
        <v>49522</v>
      </c>
      <c r="F241" s="167">
        <v>48572</v>
      </c>
      <c r="G241" s="168">
        <v>98.081660676063166</v>
      </c>
      <c r="H241" s="184"/>
      <c r="I241" s="211">
        <v>52220</v>
      </c>
      <c r="J241" s="211">
        <v>51348</v>
      </c>
      <c r="K241" s="212">
        <v>98.330141708157697</v>
      </c>
      <c r="M241" s="166">
        <v>43476</v>
      </c>
      <c r="N241" s="167">
        <v>42684</v>
      </c>
      <c r="O241" s="168">
        <v>98.178305271874137</v>
      </c>
      <c r="Q241" s="211">
        <v>42572</v>
      </c>
      <c r="R241" s="211">
        <v>42296</v>
      </c>
      <c r="S241" s="212">
        <v>99.351686554542795</v>
      </c>
      <c r="T241" s="158" t="s">
        <v>684</v>
      </c>
      <c r="U241" s="162" t="s">
        <v>689</v>
      </c>
      <c r="V241" s="35"/>
    </row>
    <row r="242" spans="1:22" x14ac:dyDescent="0.2">
      <c r="A242" s="10">
        <v>230</v>
      </c>
      <c r="B242" s="86" t="s">
        <v>402</v>
      </c>
      <c r="C242" s="14" t="s">
        <v>403</v>
      </c>
      <c r="D242" s="15" t="s">
        <v>664</v>
      </c>
      <c r="E242" s="166">
        <v>80860</v>
      </c>
      <c r="F242" s="167">
        <v>79710</v>
      </c>
      <c r="G242" s="168">
        <v>98.577788770714818</v>
      </c>
      <c r="H242" s="184"/>
      <c r="I242" s="211">
        <v>84726</v>
      </c>
      <c r="J242" s="211">
        <v>83391</v>
      </c>
      <c r="K242" s="212">
        <v>98.424332554351594</v>
      </c>
      <c r="M242" s="166">
        <v>37115</v>
      </c>
      <c r="N242" s="167">
        <v>36445</v>
      </c>
      <c r="O242" s="168">
        <v>98.194799946113434</v>
      </c>
      <c r="Q242" s="211">
        <v>35704</v>
      </c>
      <c r="R242" s="211">
        <v>35060</v>
      </c>
      <c r="S242" s="212">
        <v>98.196280528792201</v>
      </c>
      <c r="T242" s="158" t="s">
        <v>679</v>
      </c>
      <c r="U242" s="162" t="s">
        <v>695</v>
      </c>
      <c r="V242" s="35"/>
    </row>
    <row r="243" spans="1:22" x14ac:dyDescent="0.2">
      <c r="A243" s="10">
        <v>231</v>
      </c>
      <c r="B243" s="86" t="s">
        <v>404</v>
      </c>
      <c r="C243" s="14" t="s">
        <v>405</v>
      </c>
      <c r="D243" s="15" t="s">
        <v>665</v>
      </c>
      <c r="E243" s="166">
        <v>220807</v>
      </c>
      <c r="F243" s="167">
        <v>208465</v>
      </c>
      <c r="G243" s="168">
        <v>94.410503290203664</v>
      </c>
      <c r="H243" s="184"/>
      <c r="I243" s="211">
        <v>233985</v>
      </c>
      <c r="J243" s="211">
        <v>219175</v>
      </c>
      <c r="K243" s="212">
        <v>93.670534435968094</v>
      </c>
      <c r="M243" s="166">
        <v>224402</v>
      </c>
      <c r="N243" s="167">
        <v>219403</v>
      </c>
      <c r="O243" s="168">
        <v>97.77230149463908</v>
      </c>
      <c r="Q243" s="211">
        <v>219546</v>
      </c>
      <c r="R243" s="211">
        <v>215003</v>
      </c>
      <c r="S243" s="212">
        <v>97.930729778725095</v>
      </c>
      <c r="T243" s="158" t="s">
        <v>684</v>
      </c>
      <c r="U243" s="162" t="s">
        <v>689</v>
      </c>
      <c r="V243" s="35"/>
    </row>
    <row r="244" spans="1:22" x14ac:dyDescent="0.2">
      <c r="A244" s="10">
        <v>232</v>
      </c>
      <c r="B244" s="86" t="s">
        <v>581</v>
      </c>
      <c r="C244" s="14" t="s">
        <v>590</v>
      </c>
      <c r="D244" s="15" t="s">
        <v>663</v>
      </c>
      <c r="E244" s="166">
        <v>166965</v>
      </c>
      <c r="F244" s="167">
        <v>164263</v>
      </c>
      <c r="G244" s="168">
        <v>98.381696762794604</v>
      </c>
      <c r="H244" s="184"/>
      <c r="I244" s="211">
        <v>175806</v>
      </c>
      <c r="J244" s="211">
        <v>173059</v>
      </c>
      <c r="K244" s="212">
        <v>98.437482224724903</v>
      </c>
      <c r="M244" s="166">
        <v>81142</v>
      </c>
      <c r="N244" s="167">
        <v>80192</v>
      </c>
      <c r="O244" s="168">
        <v>98.829212984644201</v>
      </c>
      <c r="Q244" s="211">
        <v>79903</v>
      </c>
      <c r="R244" s="211">
        <v>79060</v>
      </c>
      <c r="S244" s="212">
        <v>98.944970777067098</v>
      </c>
      <c r="T244" s="158" t="s">
        <v>686</v>
      </c>
      <c r="U244" s="162" t="s">
        <v>694</v>
      </c>
      <c r="V244" s="35"/>
    </row>
    <row r="245" spans="1:22" x14ac:dyDescent="0.2">
      <c r="A245" s="10">
        <v>233</v>
      </c>
      <c r="B245" s="86" t="s">
        <v>637</v>
      </c>
      <c r="C245" s="14" t="s">
        <v>407</v>
      </c>
      <c r="D245" s="15" t="s">
        <v>663</v>
      </c>
      <c r="E245" s="166">
        <v>58848</v>
      </c>
      <c r="F245" s="167">
        <v>56958</v>
      </c>
      <c r="G245" s="168">
        <v>96.788336052202283</v>
      </c>
      <c r="H245" s="184"/>
      <c r="I245" s="211">
        <v>62406</v>
      </c>
      <c r="J245" s="211">
        <v>60403</v>
      </c>
      <c r="K245" s="212">
        <v>96.790372720571696</v>
      </c>
      <c r="M245" s="166">
        <v>100653</v>
      </c>
      <c r="N245" s="167">
        <v>98090</v>
      </c>
      <c r="O245" s="168">
        <v>97.453627810398103</v>
      </c>
      <c r="Q245" s="211">
        <v>106279</v>
      </c>
      <c r="R245" s="211">
        <v>103758</v>
      </c>
      <c r="S245" s="212">
        <v>97.627941550071</v>
      </c>
      <c r="T245" s="158" t="s">
        <v>679</v>
      </c>
      <c r="U245" s="162" t="s">
        <v>695</v>
      </c>
      <c r="V245" s="35"/>
    </row>
    <row r="246" spans="1:22" x14ac:dyDescent="0.2">
      <c r="A246" s="10">
        <v>234</v>
      </c>
      <c r="B246" s="86" t="s">
        <v>408</v>
      </c>
      <c r="C246" s="14" t="s">
        <v>409</v>
      </c>
      <c r="D246" s="15" t="s">
        <v>665</v>
      </c>
      <c r="E246" s="166">
        <v>104308</v>
      </c>
      <c r="F246" s="167">
        <v>102706</v>
      </c>
      <c r="G246" s="168">
        <v>98.464163822525592</v>
      </c>
      <c r="H246" s="184"/>
      <c r="I246" s="211">
        <v>111816</v>
      </c>
      <c r="J246" s="211">
        <v>109704</v>
      </c>
      <c r="K246" s="212">
        <v>98.1111826572225</v>
      </c>
      <c r="M246" s="166">
        <v>123588</v>
      </c>
      <c r="N246" s="167">
        <v>122082</v>
      </c>
      <c r="O246" s="168">
        <v>98.781435090785507</v>
      </c>
      <c r="Q246" s="211">
        <v>120631</v>
      </c>
      <c r="R246" s="211">
        <v>119256</v>
      </c>
      <c r="S246" s="212">
        <v>98.860160323631504</v>
      </c>
      <c r="T246" s="158" t="s">
        <v>686</v>
      </c>
      <c r="U246" s="162" t="s">
        <v>694</v>
      </c>
      <c r="V246" s="35"/>
    </row>
    <row r="247" spans="1:22" x14ac:dyDescent="0.2">
      <c r="A247" s="10">
        <v>235</v>
      </c>
      <c r="B247" s="86" t="s">
        <v>410</v>
      </c>
      <c r="C247" s="14" t="s">
        <v>411</v>
      </c>
      <c r="D247" s="15" t="s">
        <v>664</v>
      </c>
      <c r="E247" s="166">
        <v>51654</v>
      </c>
      <c r="F247" s="167">
        <v>50565</v>
      </c>
      <c r="G247" s="168">
        <v>97.891741201068655</v>
      </c>
      <c r="H247" s="184"/>
      <c r="I247" s="211">
        <v>54597</v>
      </c>
      <c r="J247" s="211">
        <v>53506</v>
      </c>
      <c r="K247" s="212">
        <v>98.001721706320794</v>
      </c>
      <c r="M247" s="166">
        <v>32090</v>
      </c>
      <c r="N247" s="167">
        <v>31772</v>
      </c>
      <c r="O247" s="168">
        <v>99.009037083203495</v>
      </c>
      <c r="Q247" s="211">
        <v>33062</v>
      </c>
      <c r="R247" s="211">
        <v>31860</v>
      </c>
      <c r="S247" s="212">
        <v>96.364406267013393</v>
      </c>
      <c r="T247" s="158" t="s">
        <v>679</v>
      </c>
      <c r="U247" s="162" t="s">
        <v>695</v>
      </c>
      <c r="V247" s="35"/>
    </row>
    <row r="248" spans="1:22" x14ac:dyDescent="0.2">
      <c r="A248" s="10">
        <v>236</v>
      </c>
      <c r="B248" s="86" t="s">
        <v>412</v>
      </c>
      <c r="C248" s="14" t="s">
        <v>413</v>
      </c>
      <c r="D248" s="15" t="s">
        <v>664</v>
      </c>
      <c r="E248" s="166">
        <v>104188</v>
      </c>
      <c r="F248" s="167">
        <v>103564</v>
      </c>
      <c r="G248" s="168">
        <v>99.401082658271591</v>
      </c>
      <c r="H248" s="184"/>
      <c r="I248" s="211">
        <v>107623</v>
      </c>
      <c r="J248" s="211">
        <v>106912</v>
      </c>
      <c r="K248" s="212">
        <v>99.339360545608201</v>
      </c>
      <c r="M248" s="166">
        <v>77710</v>
      </c>
      <c r="N248" s="167">
        <v>77294</v>
      </c>
      <c r="O248" s="168">
        <v>99.464676360828719</v>
      </c>
      <c r="Q248" s="211">
        <v>82259</v>
      </c>
      <c r="R248" s="211">
        <v>81805</v>
      </c>
      <c r="S248" s="212">
        <v>99.4480847080562</v>
      </c>
      <c r="T248" s="158" t="s">
        <v>682</v>
      </c>
      <c r="U248" s="162" t="s">
        <v>690</v>
      </c>
      <c r="V248" s="35"/>
    </row>
    <row r="249" spans="1:22" x14ac:dyDescent="0.2">
      <c r="A249" s="10">
        <v>237</v>
      </c>
      <c r="B249" s="86" t="s">
        <v>414</v>
      </c>
      <c r="C249" s="14" t="s">
        <v>415</v>
      </c>
      <c r="D249" s="15" t="s">
        <v>664</v>
      </c>
      <c r="E249" s="166">
        <v>50288</v>
      </c>
      <c r="F249" s="167">
        <v>49301</v>
      </c>
      <c r="G249" s="168">
        <v>98.037305122494431</v>
      </c>
      <c r="H249" s="184"/>
      <c r="I249" s="211">
        <v>53374</v>
      </c>
      <c r="J249" s="211">
        <v>52376</v>
      </c>
      <c r="K249" s="212">
        <v>98.130175740997402</v>
      </c>
      <c r="M249" s="166">
        <v>24318</v>
      </c>
      <c r="N249" s="167">
        <v>23706</v>
      </c>
      <c r="O249" s="168">
        <v>97.483345669874168</v>
      </c>
      <c r="Q249" s="211">
        <v>24414</v>
      </c>
      <c r="R249" s="211">
        <v>23779</v>
      </c>
      <c r="S249" s="212">
        <v>97.399033341525296</v>
      </c>
      <c r="T249" s="158" t="s">
        <v>681</v>
      </c>
      <c r="U249" s="162" t="s">
        <v>693</v>
      </c>
      <c r="V249" s="35"/>
    </row>
    <row r="250" spans="1:22" x14ac:dyDescent="0.2">
      <c r="A250" s="10">
        <v>238</v>
      </c>
      <c r="B250" s="86" t="s">
        <v>638</v>
      </c>
      <c r="C250" s="14" t="s">
        <v>416</v>
      </c>
      <c r="D250" s="15" t="s">
        <v>663</v>
      </c>
      <c r="E250" s="166">
        <v>148225</v>
      </c>
      <c r="F250" s="167">
        <v>145791</v>
      </c>
      <c r="G250" s="168">
        <v>98.357901838421327</v>
      </c>
      <c r="H250" s="184"/>
      <c r="I250" s="211">
        <v>157319</v>
      </c>
      <c r="J250" s="211">
        <v>154462</v>
      </c>
      <c r="K250" s="212">
        <v>98.183944723777799</v>
      </c>
      <c r="M250" s="166">
        <v>145472</v>
      </c>
      <c r="N250" s="167">
        <v>144133</v>
      </c>
      <c r="O250" s="168">
        <v>99.079547954245498</v>
      </c>
      <c r="Q250" s="211">
        <v>149732</v>
      </c>
      <c r="R250" s="211">
        <v>147762</v>
      </c>
      <c r="S250" s="212">
        <v>98.684315977880402</v>
      </c>
      <c r="T250" s="158" t="s">
        <v>685</v>
      </c>
      <c r="U250" s="162" t="s">
        <v>696</v>
      </c>
      <c r="V250" s="35"/>
    </row>
    <row r="251" spans="1:22" x14ac:dyDescent="0.2">
      <c r="A251" s="10">
        <v>239</v>
      </c>
      <c r="B251" s="86" t="s">
        <v>417</v>
      </c>
      <c r="C251" s="14" t="s">
        <v>418</v>
      </c>
      <c r="D251" s="15" t="s">
        <v>664</v>
      </c>
      <c r="E251" s="166">
        <v>62914</v>
      </c>
      <c r="F251" s="167">
        <v>61729</v>
      </c>
      <c r="G251" s="168">
        <v>98.11647645992943</v>
      </c>
      <c r="H251" s="184"/>
      <c r="I251" s="211">
        <v>66496</v>
      </c>
      <c r="J251" s="211">
        <v>65264</v>
      </c>
      <c r="K251" s="212">
        <v>98.147256977863293</v>
      </c>
      <c r="M251" s="166">
        <v>32850</v>
      </c>
      <c r="N251" s="167">
        <v>31808</v>
      </c>
      <c r="O251" s="168">
        <v>96.828006088280063</v>
      </c>
      <c r="Q251" s="211">
        <v>30935</v>
      </c>
      <c r="R251" s="211">
        <v>30216</v>
      </c>
      <c r="S251" s="212">
        <v>97.675771779537698</v>
      </c>
      <c r="T251" s="158" t="s">
        <v>685</v>
      </c>
      <c r="U251" s="162" t="s">
        <v>696</v>
      </c>
      <c r="V251" s="35"/>
    </row>
    <row r="252" spans="1:22" x14ac:dyDescent="0.2">
      <c r="A252" s="10">
        <v>240</v>
      </c>
      <c r="B252" s="86" t="s">
        <v>419</v>
      </c>
      <c r="C252" s="14" t="s">
        <v>420</v>
      </c>
      <c r="D252" s="15" t="s">
        <v>664</v>
      </c>
      <c r="E252" s="166">
        <v>41100</v>
      </c>
      <c r="F252" s="167">
        <v>40354</v>
      </c>
      <c r="G252" s="168">
        <v>98.18491484184915</v>
      </c>
      <c r="H252" s="184"/>
      <c r="I252" s="211">
        <v>43305</v>
      </c>
      <c r="J252" s="211">
        <v>42468</v>
      </c>
      <c r="K252" s="212">
        <v>98.067197783165895</v>
      </c>
      <c r="M252" s="166">
        <v>27189</v>
      </c>
      <c r="N252" s="167">
        <v>26831</v>
      </c>
      <c r="O252" s="168">
        <v>98.683291036816357</v>
      </c>
      <c r="Q252" s="211">
        <v>26454</v>
      </c>
      <c r="R252" s="211">
        <v>26122</v>
      </c>
      <c r="S252" s="212">
        <v>98.744991305662595</v>
      </c>
      <c r="T252" s="158" t="s">
        <v>681</v>
      </c>
      <c r="U252" s="162" t="s">
        <v>693</v>
      </c>
      <c r="V252" s="35"/>
    </row>
    <row r="253" spans="1:22" x14ac:dyDescent="0.2">
      <c r="A253" s="10">
        <v>241</v>
      </c>
      <c r="B253" s="86" t="s">
        <v>421</v>
      </c>
      <c r="C253" s="14" t="s">
        <v>422</v>
      </c>
      <c r="D253" s="15" t="s">
        <v>664</v>
      </c>
      <c r="E253" s="166">
        <v>69443</v>
      </c>
      <c r="F253" s="167">
        <v>68611</v>
      </c>
      <c r="G253" s="168">
        <v>98.801895079417662</v>
      </c>
      <c r="H253" s="184"/>
      <c r="I253" s="211">
        <v>72749</v>
      </c>
      <c r="J253" s="211">
        <v>71876</v>
      </c>
      <c r="K253" s="212">
        <v>98.799983504927894</v>
      </c>
      <c r="M253" s="166">
        <v>42489</v>
      </c>
      <c r="N253" s="167">
        <v>42085</v>
      </c>
      <c r="O253" s="168">
        <v>99.049165666407774</v>
      </c>
      <c r="Q253" s="211">
        <v>41617</v>
      </c>
      <c r="R253" s="211">
        <v>41213</v>
      </c>
      <c r="S253" s="212">
        <v>99.029242857486096</v>
      </c>
      <c r="T253" s="158" t="s">
        <v>681</v>
      </c>
      <c r="U253" s="162" t="s">
        <v>693</v>
      </c>
      <c r="V253" s="35"/>
    </row>
    <row r="254" spans="1:22" x14ac:dyDescent="0.2">
      <c r="A254" s="10">
        <v>242</v>
      </c>
      <c r="B254" s="86" t="s">
        <v>423</v>
      </c>
      <c r="C254" s="14" t="s">
        <v>424</v>
      </c>
      <c r="D254" s="15" t="s">
        <v>664</v>
      </c>
      <c r="E254" s="166">
        <v>74276</v>
      </c>
      <c r="F254" s="167">
        <v>73251</v>
      </c>
      <c r="G254" s="168">
        <v>98.620011847703154</v>
      </c>
      <c r="H254" s="184"/>
      <c r="I254" s="211">
        <v>78044</v>
      </c>
      <c r="J254" s="211">
        <v>76386</v>
      </c>
      <c r="K254" s="212">
        <v>97.875557377889294</v>
      </c>
      <c r="M254" s="166">
        <v>42392</v>
      </c>
      <c r="N254" s="167">
        <v>41568</v>
      </c>
      <c r="O254" s="168">
        <v>98.056237025853932</v>
      </c>
      <c r="Q254" s="211">
        <v>41992</v>
      </c>
      <c r="R254" s="211">
        <v>40966</v>
      </c>
      <c r="S254" s="212">
        <v>97.556677462373699</v>
      </c>
      <c r="T254" s="158" t="s">
        <v>680</v>
      </c>
      <c r="U254" s="162" t="s">
        <v>692</v>
      </c>
      <c r="V254" s="35"/>
    </row>
    <row r="255" spans="1:22" x14ac:dyDescent="0.2">
      <c r="A255" s="10">
        <v>243</v>
      </c>
      <c r="B255" s="86" t="s">
        <v>425</v>
      </c>
      <c r="C255" s="14" t="s">
        <v>426</v>
      </c>
      <c r="D255" s="15" t="s">
        <v>664</v>
      </c>
      <c r="E255" s="166">
        <v>74215</v>
      </c>
      <c r="F255" s="167">
        <v>73204</v>
      </c>
      <c r="G255" s="168">
        <v>98.637741696422552</v>
      </c>
      <c r="H255" s="184"/>
      <c r="I255" s="211">
        <v>79664</v>
      </c>
      <c r="J255" s="211">
        <v>78432</v>
      </c>
      <c r="K255" s="212">
        <v>98.453504719823201</v>
      </c>
      <c r="M255" s="166">
        <v>32067</v>
      </c>
      <c r="N255" s="167">
        <v>31362</v>
      </c>
      <c r="O255" s="168">
        <v>97.801478155112733</v>
      </c>
      <c r="Q255" s="211">
        <v>30438</v>
      </c>
      <c r="R255" s="211">
        <v>29909</v>
      </c>
      <c r="S255" s="212">
        <v>98.262040869965105</v>
      </c>
      <c r="T255" s="158" t="s">
        <v>682</v>
      </c>
      <c r="U255" s="162" t="s">
        <v>690</v>
      </c>
      <c r="V255" s="35"/>
    </row>
    <row r="256" spans="1:22" x14ac:dyDescent="0.2">
      <c r="A256" s="10">
        <v>244</v>
      </c>
      <c r="B256" s="86" t="s">
        <v>427</v>
      </c>
      <c r="C256" s="14" t="s">
        <v>428</v>
      </c>
      <c r="D256" s="15" t="s">
        <v>664</v>
      </c>
      <c r="E256" s="166">
        <v>53772</v>
      </c>
      <c r="F256" s="167">
        <v>53243</v>
      </c>
      <c r="G256" s="168">
        <v>99.016216618314374</v>
      </c>
      <c r="H256" s="184"/>
      <c r="I256" s="211">
        <v>57268</v>
      </c>
      <c r="J256" s="211">
        <v>56692</v>
      </c>
      <c r="K256" s="212">
        <v>98.994202696095499</v>
      </c>
      <c r="M256" s="166">
        <v>24027</v>
      </c>
      <c r="N256" s="167">
        <v>23669</v>
      </c>
      <c r="O256" s="168">
        <v>98.510009572564201</v>
      </c>
      <c r="Q256" s="211">
        <v>24178</v>
      </c>
      <c r="R256" s="211">
        <v>23860</v>
      </c>
      <c r="S256" s="212">
        <v>98.684754735710101</v>
      </c>
      <c r="T256" s="158" t="s">
        <v>681</v>
      </c>
      <c r="U256" s="162" t="s">
        <v>693</v>
      </c>
      <c r="V256" s="35"/>
    </row>
    <row r="257" spans="1:22" x14ac:dyDescent="0.2">
      <c r="A257" s="10">
        <v>245</v>
      </c>
      <c r="B257" s="86" t="s">
        <v>429</v>
      </c>
      <c r="C257" s="14" t="s">
        <v>430</v>
      </c>
      <c r="D257" s="15" t="s">
        <v>664</v>
      </c>
      <c r="E257" s="166">
        <v>92765</v>
      </c>
      <c r="F257" s="167">
        <v>91621</v>
      </c>
      <c r="G257" s="168">
        <v>98.766776262599038</v>
      </c>
      <c r="H257" s="184"/>
      <c r="I257" s="211">
        <v>97803</v>
      </c>
      <c r="J257" s="211">
        <v>96638</v>
      </c>
      <c r="K257" s="212">
        <v>98.808829994989907</v>
      </c>
      <c r="M257" s="166">
        <v>44211</v>
      </c>
      <c r="N257" s="167">
        <v>43763</v>
      </c>
      <c r="O257" s="168">
        <v>98.986677523693203</v>
      </c>
      <c r="Q257" s="211">
        <v>43539</v>
      </c>
      <c r="R257" s="211">
        <v>43110</v>
      </c>
      <c r="S257" s="212">
        <v>99.014676496933703</v>
      </c>
      <c r="T257" s="158" t="s">
        <v>679</v>
      </c>
      <c r="U257" s="162" t="s">
        <v>695</v>
      </c>
      <c r="V257" s="35"/>
    </row>
    <row r="258" spans="1:22" x14ac:dyDescent="0.2">
      <c r="A258" s="10">
        <v>246</v>
      </c>
      <c r="B258" s="86" t="s">
        <v>431</v>
      </c>
      <c r="C258" s="14" t="s">
        <v>432</v>
      </c>
      <c r="D258" s="15" t="s">
        <v>664</v>
      </c>
      <c r="E258" s="166">
        <v>57938</v>
      </c>
      <c r="F258" s="167">
        <v>56448</v>
      </c>
      <c r="G258" s="168">
        <v>97.428285408540162</v>
      </c>
      <c r="H258" s="184"/>
      <c r="I258" s="211">
        <v>60233</v>
      </c>
      <c r="J258" s="211">
        <v>58726</v>
      </c>
      <c r="K258" s="212">
        <v>97.498049242109801</v>
      </c>
      <c r="M258" s="166">
        <v>40015</v>
      </c>
      <c r="N258" s="167">
        <v>39317</v>
      </c>
      <c r="O258" s="168">
        <v>98.255654129701369</v>
      </c>
      <c r="Q258" s="211">
        <v>38055</v>
      </c>
      <c r="R258" s="211">
        <v>37373</v>
      </c>
      <c r="S258" s="212">
        <v>98.207857049007998</v>
      </c>
      <c r="T258" s="158" t="s">
        <v>680</v>
      </c>
      <c r="U258" s="162" t="s">
        <v>692</v>
      </c>
      <c r="V258" s="35"/>
    </row>
    <row r="259" spans="1:22" x14ac:dyDescent="0.2">
      <c r="A259" s="10">
        <v>247</v>
      </c>
      <c r="B259" s="86" t="s">
        <v>433</v>
      </c>
      <c r="C259" s="14" t="s">
        <v>434</v>
      </c>
      <c r="D259" s="15" t="s">
        <v>664</v>
      </c>
      <c r="E259" s="166">
        <v>92758</v>
      </c>
      <c r="F259" s="167">
        <v>90657</v>
      </c>
      <c r="G259" s="168">
        <v>97.73496625627979</v>
      </c>
      <c r="H259" s="184"/>
      <c r="I259" s="211">
        <v>97467</v>
      </c>
      <c r="J259" s="211">
        <v>95319</v>
      </c>
      <c r="K259" s="212">
        <v>97.796177167656694</v>
      </c>
      <c r="M259" s="166">
        <v>46561</v>
      </c>
      <c r="N259" s="167">
        <v>45628</v>
      </c>
      <c r="O259" s="168">
        <v>97.996177058052879</v>
      </c>
      <c r="Q259" s="211">
        <v>44394</v>
      </c>
      <c r="R259" s="211">
        <v>43447</v>
      </c>
      <c r="S259" s="212">
        <v>97.866828850745506</v>
      </c>
      <c r="T259" s="158" t="s">
        <v>685</v>
      </c>
      <c r="U259" s="162" t="s">
        <v>696</v>
      </c>
      <c r="V259" s="35"/>
    </row>
    <row r="260" spans="1:22" x14ac:dyDescent="0.2">
      <c r="A260" s="10">
        <v>248</v>
      </c>
      <c r="B260" s="86" t="s">
        <v>435</v>
      </c>
      <c r="C260" s="14" t="s">
        <v>436</v>
      </c>
      <c r="D260" s="15" t="s">
        <v>664</v>
      </c>
      <c r="E260" s="166">
        <v>56202</v>
      </c>
      <c r="F260" s="167">
        <v>55245</v>
      </c>
      <c r="G260" s="168">
        <v>98.297213622291025</v>
      </c>
      <c r="H260" s="184"/>
      <c r="I260" s="211">
        <v>59105</v>
      </c>
      <c r="J260" s="211">
        <v>58093</v>
      </c>
      <c r="K260" s="212">
        <v>98.287792910921198</v>
      </c>
      <c r="M260" s="166">
        <v>25860</v>
      </c>
      <c r="N260" s="167">
        <v>25465</v>
      </c>
      <c r="O260" s="168">
        <v>98.472544470224292</v>
      </c>
      <c r="Q260" s="211">
        <v>25117</v>
      </c>
      <c r="R260" s="211">
        <v>24797</v>
      </c>
      <c r="S260" s="212">
        <v>98.725962495520903</v>
      </c>
      <c r="T260" s="158" t="s">
        <v>686</v>
      </c>
      <c r="U260" s="162" t="s">
        <v>694</v>
      </c>
      <c r="V260" s="35"/>
    </row>
    <row r="261" spans="1:22" x14ac:dyDescent="0.2">
      <c r="A261" s="10">
        <v>249</v>
      </c>
      <c r="B261" s="86" t="s">
        <v>437</v>
      </c>
      <c r="C261" s="14" t="s">
        <v>438</v>
      </c>
      <c r="D261" s="15" t="s">
        <v>665</v>
      </c>
      <c r="E261" s="166">
        <v>59326</v>
      </c>
      <c r="F261" s="167">
        <v>56937</v>
      </c>
      <c r="G261" s="168">
        <v>95.973097798604329</v>
      </c>
      <c r="H261" s="184"/>
      <c r="I261" s="211">
        <v>63046</v>
      </c>
      <c r="J261" s="211">
        <v>60258</v>
      </c>
      <c r="K261" s="212">
        <v>95.577832059131396</v>
      </c>
      <c r="M261" s="166">
        <v>32618</v>
      </c>
      <c r="N261" s="167">
        <v>32045</v>
      </c>
      <c r="O261" s="168">
        <v>98.243301244711517</v>
      </c>
      <c r="Q261" s="211">
        <v>31455</v>
      </c>
      <c r="R261" s="211">
        <v>31262</v>
      </c>
      <c r="S261" s="212">
        <v>99.386425051661107</v>
      </c>
      <c r="T261" s="158" t="s">
        <v>687</v>
      </c>
      <c r="U261" s="162" t="s">
        <v>691</v>
      </c>
      <c r="V261" s="35"/>
    </row>
    <row r="262" spans="1:22" x14ac:dyDescent="0.2">
      <c r="A262" s="10">
        <v>250</v>
      </c>
      <c r="B262" s="86" t="s">
        <v>639</v>
      </c>
      <c r="C262" s="14" t="s">
        <v>439</v>
      </c>
      <c r="D262" s="15" t="s">
        <v>663</v>
      </c>
      <c r="E262" s="166">
        <v>98565</v>
      </c>
      <c r="F262" s="167">
        <v>93942</v>
      </c>
      <c r="G262" s="168">
        <v>95.309694110485466</v>
      </c>
      <c r="H262" s="184"/>
      <c r="I262" s="211">
        <v>105387</v>
      </c>
      <c r="J262" s="211">
        <v>100142</v>
      </c>
      <c r="K262" s="212">
        <v>95.023105316594993</v>
      </c>
      <c r="M262" s="166">
        <v>108264</v>
      </c>
      <c r="N262" s="167">
        <v>105364</v>
      </c>
      <c r="O262" s="168">
        <v>97.321362595137799</v>
      </c>
      <c r="Q262" s="211">
        <v>109547</v>
      </c>
      <c r="R262" s="211">
        <v>106421</v>
      </c>
      <c r="S262" s="212">
        <v>97.146430299323498</v>
      </c>
      <c r="T262" s="158" t="s">
        <v>679</v>
      </c>
      <c r="U262" s="162" t="s">
        <v>695</v>
      </c>
      <c r="V262" s="35"/>
    </row>
    <row r="263" spans="1:22" x14ac:dyDescent="0.2">
      <c r="A263" s="10">
        <v>251</v>
      </c>
      <c r="B263" s="86" t="s">
        <v>640</v>
      </c>
      <c r="C263" s="14" t="s">
        <v>440</v>
      </c>
      <c r="D263" s="15" t="s">
        <v>663</v>
      </c>
      <c r="E263" s="166">
        <v>83122</v>
      </c>
      <c r="F263" s="167">
        <v>81042</v>
      </c>
      <c r="G263" s="168">
        <v>97.497654050672509</v>
      </c>
      <c r="H263" s="184"/>
      <c r="I263" s="211">
        <v>88446</v>
      </c>
      <c r="J263" s="211">
        <v>86261</v>
      </c>
      <c r="K263" s="212">
        <v>97.529566062908401</v>
      </c>
      <c r="M263" s="166">
        <v>48402</v>
      </c>
      <c r="N263" s="167">
        <v>47445</v>
      </c>
      <c r="O263" s="168">
        <v>98.022808974835755</v>
      </c>
      <c r="Q263" s="211">
        <v>46056</v>
      </c>
      <c r="R263" s="211">
        <v>45432</v>
      </c>
      <c r="S263" s="212">
        <v>98.645127670661793</v>
      </c>
      <c r="T263" s="158" t="s">
        <v>682</v>
      </c>
      <c r="U263" s="162" t="s">
        <v>690</v>
      </c>
      <c r="V263" s="35"/>
    </row>
    <row r="264" spans="1:22" x14ac:dyDescent="0.2">
      <c r="A264" s="10">
        <v>252</v>
      </c>
      <c r="B264" s="86" t="s">
        <v>441</v>
      </c>
      <c r="C264" s="14" t="s">
        <v>442</v>
      </c>
      <c r="D264" s="15" t="s">
        <v>654</v>
      </c>
      <c r="E264" s="166">
        <v>116516</v>
      </c>
      <c r="F264" s="167">
        <v>111769</v>
      </c>
      <c r="G264" s="168">
        <v>95.925881424010441</v>
      </c>
      <c r="H264" s="184"/>
      <c r="I264" s="211">
        <v>126269</v>
      </c>
      <c r="J264" s="211">
        <v>120546</v>
      </c>
      <c r="K264" s="212">
        <v>95.467612794906103</v>
      </c>
      <c r="M264" s="166">
        <v>251832</v>
      </c>
      <c r="N264" s="167">
        <v>250118</v>
      </c>
      <c r="O264" s="168">
        <v>99.319387528193403</v>
      </c>
      <c r="Q264" s="211">
        <v>295199</v>
      </c>
      <c r="R264" s="211">
        <v>293309</v>
      </c>
      <c r="S264" s="212">
        <v>99.3597539287057</v>
      </c>
      <c r="T264" s="158" t="s">
        <v>683</v>
      </c>
      <c r="U264" s="162" t="s">
        <v>688</v>
      </c>
      <c r="V264" s="35"/>
    </row>
    <row r="265" spans="1:22" x14ac:dyDescent="0.2">
      <c r="A265" s="10">
        <v>253</v>
      </c>
      <c r="B265" s="86" t="s">
        <v>443</v>
      </c>
      <c r="C265" s="14" t="s">
        <v>444</v>
      </c>
      <c r="D265" s="15" t="s">
        <v>664</v>
      </c>
      <c r="E265" s="166">
        <v>65869</v>
      </c>
      <c r="F265" s="167">
        <v>64887</v>
      </c>
      <c r="G265" s="168">
        <v>98.509162124823519</v>
      </c>
      <c r="H265" s="184"/>
      <c r="I265" s="211">
        <v>69025</v>
      </c>
      <c r="J265" s="211">
        <v>67982</v>
      </c>
      <c r="K265" s="212">
        <v>98.488953277797805</v>
      </c>
      <c r="M265" s="166">
        <v>46015</v>
      </c>
      <c r="N265" s="167">
        <v>45391</v>
      </c>
      <c r="O265" s="168">
        <v>98.643920460719329</v>
      </c>
      <c r="Q265" s="211">
        <v>47784</v>
      </c>
      <c r="R265" s="211">
        <v>47143</v>
      </c>
      <c r="S265" s="212">
        <v>98.658546793905899</v>
      </c>
      <c r="T265" s="158" t="s">
        <v>679</v>
      </c>
      <c r="U265" s="162" t="s">
        <v>695</v>
      </c>
      <c r="V265" s="35"/>
    </row>
    <row r="266" spans="1:22" x14ac:dyDescent="0.2">
      <c r="A266" s="10">
        <v>254</v>
      </c>
      <c r="B266" s="86" t="s">
        <v>445</v>
      </c>
      <c r="C266" s="14" t="s">
        <v>446</v>
      </c>
      <c r="D266" s="15" t="s">
        <v>664</v>
      </c>
      <c r="E266" s="166">
        <v>95338</v>
      </c>
      <c r="F266" s="167">
        <v>94350</v>
      </c>
      <c r="G266" s="168">
        <v>98.963687092240235</v>
      </c>
      <c r="H266" s="184"/>
      <c r="I266" s="211">
        <v>100097</v>
      </c>
      <c r="J266" s="211">
        <v>98996</v>
      </c>
      <c r="K266" s="212">
        <v>98.9000669350729</v>
      </c>
      <c r="M266" s="166">
        <v>64620</v>
      </c>
      <c r="N266" s="167">
        <v>64240</v>
      </c>
      <c r="O266" s="168">
        <v>99.411946765707214</v>
      </c>
      <c r="Q266" s="211">
        <v>62147</v>
      </c>
      <c r="R266" s="211">
        <v>61491</v>
      </c>
      <c r="S266" s="212">
        <v>98.944438186879395</v>
      </c>
      <c r="T266" s="158" t="s">
        <v>682</v>
      </c>
      <c r="U266" s="162" t="s">
        <v>690</v>
      </c>
      <c r="V266" s="35"/>
    </row>
    <row r="267" spans="1:22" x14ac:dyDescent="0.2">
      <c r="A267" s="10">
        <v>255</v>
      </c>
      <c r="B267" s="86" t="s">
        <v>447</v>
      </c>
      <c r="C267" s="14" t="s">
        <v>448</v>
      </c>
      <c r="D267" s="15" t="s">
        <v>664</v>
      </c>
      <c r="E267" s="166">
        <v>56969</v>
      </c>
      <c r="F267" s="167">
        <v>55980</v>
      </c>
      <c r="G267" s="168">
        <v>98.263968123014266</v>
      </c>
      <c r="H267" s="184"/>
      <c r="I267" s="211">
        <v>58983</v>
      </c>
      <c r="J267" s="211">
        <v>57887</v>
      </c>
      <c r="K267" s="212">
        <v>98.141837478595505</v>
      </c>
      <c r="M267" s="166">
        <v>49245</v>
      </c>
      <c r="N267" s="167">
        <v>48312</v>
      </c>
      <c r="O267" s="168">
        <v>98.105391410295468</v>
      </c>
      <c r="Q267" s="211">
        <v>47346</v>
      </c>
      <c r="R267" s="211">
        <v>46549</v>
      </c>
      <c r="S267" s="212">
        <v>98.316647657668994</v>
      </c>
      <c r="T267" s="158" t="s">
        <v>682</v>
      </c>
      <c r="U267" s="162" t="s">
        <v>690</v>
      </c>
      <c r="V267" s="35"/>
    </row>
    <row r="268" spans="1:22" x14ac:dyDescent="0.2">
      <c r="A268" s="10">
        <v>256</v>
      </c>
      <c r="B268" s="86" t="s">
        <v>449</v>
      </c>
      <c r="C268" s="14" t="s">
        <v>450</v>
      </c>
      <c r="D268" s="15" t="s">
        <v>665</v>
      </c>
      <c r="E268" s="166">
        <v>75947</v>
      </c>
      <c r="F268" s="167">
        <v>72604</v>
      </c>
      <c r="G268" s="168">
        <v>95.598246145338194</v>
      </c>
      <c r="H268" s="184"/>
      <c r="I268" s="211">
        <v>80590</v>
      </c>
      <c r="J268" s="211">
        <v>76942</v>
      </c>
      <c r="K268" s="212">
        <v>95.473383794515399</v>
      </c>
      <c r="M268" s="166">
        <v>55382</v>
      </c>
      <c r="N268" s="167">
        <v>53270</v>
      </c>
      <c r="O268" s="168">
        <v>96.186486584088698</v>
      </c>
      <c r="Q268" s="211">
        <v>53240</v>
      </c>
      <c r="R268" s="211">
        <v>51464</v>
      </c>
      <c r="S268" s="212">
        <v>96.664162283996902</v>
      </c>
      <c r="T268" s="158" t="s">
        <v>680</v>
      </c>
      <c r="U268" s="162" t="s">
        <v>692</v>
      </c>
      <c r="V268" s="35"/>
    </row>
    <row r="269" spans="1:22" x14ac:dyDescent="0.2">
      <c r="A269" s="10">
        <v>257</v>
      </c>
      <c r="B269" s="86" t="s">
        <v>451</v>
      </c>
      <c r="C269" s="14" t="s">
        <v>452</v>
      </c>
      <c r="D269" s="15" t="s">
        <v>664</v>
      </c>
      <c r="E269" s="166">
        <v>68560</v>
      </c>
      <c r="F269" s="167">
        <v>67360</v>
      </c>
      <c r="G269" s="168">
        <v>98.249708284714117</v>
      </c>
      <c r="H269" s="184"/>
      <c r="I269" s="211">
        <v>72759</v>
      </c>
      <c r="J269" s="211">
        <v>71630</v>
      </c>
      <c r="K269" s="212">
        <v>98.448301928283698</v>
      </c>
      <c r="M269" s="166">
        <v>48406</v>
      </c>
      <c r="N269" s="167">
        <v>47676</v>
      </c>
      <c r="O269" s="168">
        <v>98.491922488947651</v>
      </c>
      <c r="Q269" s="211">
        <v>50081</v>
      </c>
      <c r="R269" s="211">
        <v>48983</v>
      </c>
      <c r="S269" s="212">
        <v>97.807551766138801</v>
      </c>
      <c r="T269" s="158" t="s">
        <v>686</v>
      </c>
      <c r="U269" s="162" t="s">
        <v>694</v>
      </c>
      <c r="V269" s="35"/>
    </row>
    <row r="270" spans="1:22" x14ac:dyDescent="0.2">
      <c r="A270" s="10">
        <v>258</v>
      </c>
      <c r="B270" s="86" t="s">
        <v>453</v>
      </c>
      <c r="C270" s="14" t="s">
        <v>454</v>
      </c>
      <c r="D270" s="15" t="s">
        <v>664</v>
      </c>
      <c r="E270" s="166">
        <v>50037</v>
      </c>
      <c r="F270" s="167">
        <v>49386</v>
      </c>
      <c r="G270" s="168">
        <v>98.698962767552018</v>
      </c>
      <c r="H270" s="184"/>
      <c r="I270" s="211">
        <v>52524</v>
      </c>
      <c r="J270" s="211">
        <v>51788</v>
      </c>
      <c r="K270" s="212">
        <v>98.598735816007903</v>
      </c>
      <c r="M270" s="166">
        <v>19290</v>
      </c>
      <c r="N270" s="167">
        <v>19051</v>
      </c>
      <c r="O270" s="168">
        <v>98.761016070502848</v>
      </c>
      <c r="Q270" s="211">
        <v>19457</v>
      </c>
      <c r="R270" s="211">
        <v>19172</v>
      </c>
      <c r="S270" s="212">
        <v>98.535231536208002</v>
      </c>
      <c r="T270" s="158" t="s">
        <v>686</v>
      </c>
      <c r="U270" s="162" t="s">
        <v>694</v>
      </c>
      <c r="V270" s="35"/>
    </row>
    <row r="271" spans="1:22" x14ac:dyDescent="0.2">
      <c r="A271" s="10">
        <v>259</v>
      </c>
      <c r="B271" s="86" t="s">
        <v>455</v>
      </c>
      <c r="C271" s="14" t="s">
        <v>456</v>
      </c>
      <c r="D271" s="15" t="s">
        <v>664</v>
      </c>
      <c r="E271" s="166">
        <v>41229</v>
      </c>
      <c r="F271" s="167">
        <v>39838</v>
      </c>
      <c r="G271" s="168">
        <v>96.626161197215552</v>
      </c>
      <c r="H271" s="184"/>
      <c r="I271" s="211">
        <v>43747</v>
      </c>
      <c r="J271" s="211">
        <v>42185</v>
      </c>
      <c r="K271" s="212">
        <v>96.429469449333595</v>
      </c>
      <c r="M271" s="166">
        <v>50207</v>
      </c>
      <c r="N271" s="167">
        <v>49367</v>
      </c>
      <c r="O271" s="168">
        <v>98.326926524189844</v>
      </c>
      <c r="Q271" s="211">
        <v>48964</v>
      </c>
      <c r="R271" s="211">
        <v>48266</v>
      </c>
      <c r="S271" s="212">
        <v>98.574462870680506</v>
      </c>
      <c r="T271" s="158" t="s">
        <v>682</v>
      </c>
      <c r="U271" s="162" t="s">
        <v>690</v>
      </c>
      <c r="V271" s="35"/>
    </row>
    <row r="272" spans="1:22" x14ac:dyDescent="0.2">
      <c r="A272" s="10">
        <v>260</v>
      </c>
      <c r="B272" s="86" t="s">
        <v>457</v>
      </c>
      <c r="C272" s="14" t="s">
        <v>458</v>
      </c>
      <c r="D272" s="15" t="s">
        <v>665</v>
      </c>
      <c r="E272" s="166">
        <v>154311</v>
      </c>
      <c r="F272" s="167">
        <v>149585</v>
      </c>
      <c r="G272" s="168">
        <v>96.937353785536999</v>
      </c>
      <c r="H272" s="184"/>
      <c r="I272" s="211">
        <v>164532</v>
      </c>
      <c r="J272" s="211">
        <v>159579</v>
      </c>
      <c r="K272" s="212">
        <v>96.989643352052994</v>
      </c>
      <c r="M272" s="166">
        <v>100435</v>
      </c>
      <c r="N272" s="167">
        <v>97095</v>
      </c>
      <c r="O272" s="168">
        <v>96.674466072584252</v>
      </c>
      <c r="Q272" s="211">
        <v>92965</v>
      </c>
      <c r="R272" s="211">
        <v>90644</v>
      </c>
      <c r="S272" s="212">
        <v>97.503361480126898</v>
      </c>
      <c r="T272" s="158" t="s">
        <v>680</v>
      </c>
      <c r="U272" s="162" t="s">
        <v>692</v>
      </c>
      <c r="V272" s="35"/>
    </row>
    <row r="273" spans="1:22" x14ac:dyDescent="0.2">
      <c r="A273" s="10">
        <v>261</v>
      </c>
      <c r="B273" s="86" t="s">
        <v>641</v>
      </c>
      <c r="C273" s="14" t="s">
        <v>459</v>
      </c>
      <c r="D273" s="15" t="s">
        <v>663</v>
      </c>
      <c r="E273" s="166">
        <v>92604</v>
      </c>
      <c r="F273" s="167">
        <v>89187</v>
      </c>
      <c r="G273" s="168">
        <v>96.310094596345735</v>
      </c>
      <c r="H273" s="184"/>
      <c r="I273" s="211">
        <v>98182</v>
      </c>
      <c r="J273" s="211">
        <v>94092</v>
      </c>
      <c r="K273" s="212">
        <v>95.834266973579602</v>
      </c>
      <c r="M273" s="166">
        <v>87390</v>
      </c>
      <c r="N273" s="167">
        <v>86202</v>
      </c>
      <c r="O273" s="168">
        <v>98.640576725025738</v>
      </c>
      <c r="Q273" s="211">
        <v>86460</v>
      </c>
      <c r="R273" s="211">
        <v>86036</v>
      </c>
      <c r="S273" s="212">
        <v>99.5095998149433</v>
      </c>
      <c r="T273" s="158" t="s">
        <v>687</v>
      </c>
      <c r="U273" s="162" t="s">
        <v>691</v>
      </c>
      <c r="V273" s="35"/>
    </row>
    <row r="274" spans="1:22" x14ac:dyDescent="0.2">
      <c r="A274" s="10">
        <v>262</v>
      </c>
      <c r="B274" s="86" t="s">
        <v>642</v>
      </c>
      <c r="C274" s="14" t="s">
        <v>460</v>
      </c>
      <c r="D274" s="15" t="s">
        <v>663</v>
      </c>
      <c r="E274" s="166">
        <v>91579</v>
      </c>
      <c r="F274" s="167">
        <v>87502</v>
      </c>
      <c r="G274" s="168">
        <v>95.548106006835638</v>
      </c>
      <c r="H274" s="184"/>
      <c r="I274" s="211">
        <v>95303</v>
      </c>
      <c r="J274" s="211">
        <v>91203</v>
      </c>
      <c r="K274" s="212">
        <v>95.697931859437702</v>
      </c>
      <c r="M274" s="166">
        <v>92719</v>
      </c>
      <c r="N274" s="167">
        <v>90836</v>
      </c>
      <c r="O274" s="168">
        <v>97.969132540256041</v>
      </c>
      <c r="Q274" s="211">
        <v>92586</v>
      </c>
      <c r="R274" s="211">
        <v>90555</v>
      </c>
      <c r="S274" s="212">
        <v>97.806363813103403</v>
      </c>
      <c r="T274" s="158" t="s">
        <v>686</v>
      </c>
      <c r="U274" s="162" t="s">
        <v>694</v>
      </c>
      <c r="V274" s="35"/>
    </row>
    <row r="275" spans="1:22" x14ac:dyDescent="0.2">
      <c r="A275" s="10">
        <v>263</v>
      </c>
      <c r="B275" s="86" t="s">
        <v>461</v>
      </c>
      <c r="C275" s="14" t="s">
        <v>462</v>
      </c>
      <c r="D275" s="15" t="s">
        <v>664</v>
      </c>
      <c r="E275" s="166">
        <v>83428</v>
      </c>
      <c r="F275" s="167">
        <v>82249</v>
      </c>
      <c r="G275" s="168">
        <v>98.586805389078009</v>
      </c>
      <c r="H275" s="184"/>
      <c r="I275" s="211">
        <v>89105</v>
      </c>
      <c r="J275" s="211">
        <v>87880</v>
      </c>
      <c r="K275" s="212">
        <v>98.625217440098695</v>
      </c>
      <c r="M275" s="166">
        <v>55833</v>
      </c>
      <c r="N275" s="167">
        <v>54816</v>
      </c>
      <c r="O275" s="168">
        <v>98.178496588039337</v>
      </c>
      <c r="Q275" s="211">
        <v>54906</v>
      </c>
      <c r="R275" s="211">
        <v>53884</v>
      </c>
      <c r="S275" s="212">
        <v>98.138636943139105</v>
      </c>
      <c r="T275" s="158" t="s">
        <v>686</v>
      </c>
      <c r="U275" s="162" t="s">
        <v>694</v>
      </c>
      <c r="V275" s="35"/>
    </row>
    <row r="276" spans="1:22" x14ac:dyDescent="0.2">
      <c r="A276" s="10">
        <v>264</v>
      </c>
      <c r="B276" s="86" t="s">
        <v>463</v>
      </c>
      <c r="C276" s="14" t="s">
        <v>464</v>
      </c>
      <c r="D276" s="15" t="s">
        <v>664</v>
      </c>
      <c r="E276" s="166">
        <v>69155</v>
      </c>
      <c r="F276" s="167">
        <v>68502</v>
      </c>
      <c r="G276" s="168">
        <v>99.055744342419203</v>
      </c>
      <c r="H276" s="184"/>
      <c r="I276" s="211">
        <v>72532</v>
      </c>
      <c r="J276" s="211">
        <v>71804</v>
      </c>
      <c r="K276" s="212">
        <v>98.9963050791374</v>
      </c>
      <c r="M276" s="166">
        <v>28122</v>
      </c>
      <c r="N276" s="167">
        <v>27806</v>
      </c>
      <c r="O276" s="168">
        <v>98.876324585733585</v>
      </c>
      <c r="Q276" s="211">
        <v>27964</v>
      </c>
      <c r="R276" s="211">
        <v>27489</v>
      </c>
      <c r="S276" s="212">
        <v>98.301387498211895</v>
      </c>
      <c r="T276" s="158" t="s">
        <v>685</v>
      </c>
      <c r="U276" s="162" t="s">
        <v>696</v>
      </c>
      <c r="V276" s="35"/>
    </row>
    <row r="277" spans="1:22" x14ac:dyDescent="0.2">
      <c r="A277" s="10">
        <v>265</v>
      </c>
      <c r="B277" s="86" t="s">
        <v>465</v>
      </c>
      <c r="C277" s="14" t="s">
        <v>466</v>
      </c>
      <c r="D277" s="15" t="s">
        <v>664</v>
      </c>
      <c r="E277" s="166">
        <v>75573</v>
      </c>
      <c r="F277" s="167">
        <v>74289</v>
      </c>
      <c r="G277" s="168">
        <v>98.30098050891192</v>
      </c>
      <c r="H277" s="184"/>
      <c r="I277" s="211">
        <v>78771</v>
      </c>
      <c r="J277" s="211">
        <v>77510</v>
      </c>
      <c r="K277" s="212">
        <v>98.399157050183405</v>
      </c>
      <c r="M277" s="166">
        <v>70047</v>
      </c>
      <c r="N277" s="167">
        <v>69540</v>
      </c>
      <c r="O277" s="168">
        <v>99.276200265535991</v>
      </c>
      <c r="Q277" s="211">
        <v>70407</v>
      </c>
      <c r="R277" s="211">
        <v>69965</v>
      </c>
      <c r="S277" s="212">
        <v>99.372221512065494</v>
      </c>
      <c r="T277" s="158" t="s">
        <v>682</v>
      </c>
      <c r="U277" s="162" t="s">
        <v>690</v>
      </c>
      <c r="V277" s="35"/>
    </row>
    <row r="278" spans="1:22" x14ac:dyDescent="0.2">
      <c r="A278" s="10">
        <v>266</v>
      </c>
      <c r="B278" s="86" t="s">
        <v>467</v>
      </c>
      <c r="C278" s="14" t="s">
        <v>468</v>
      </c>
      <c r="D278" s="15" t="s">
        <v>665</v>
      </c>
      <c r="E278" s="166">
        <v>95914</v>
      </c>
      <c r="F278" s="167">
        <v>91855</v>
      </c>
      <c r="G278" s="168">
        <v>95.768083908501367</v>
      </c>
      <c r="H278" s="184"/>
      <c r="I278" s="211">
        <v>101848</v>
      </c>
      <c r="J278" s="211">
        <v>97714</v>
      </c>
      <c r="K278" s="212">
        <v>95.941010132746797</v>
      </c>
      <c r="M278" s="166">
        <v>96260</v>
      </c>
      <c r="N278" s="167">
        <v>93816</v>
      </c>
      <c r="O278" s="168">
        <v>97.461043008518601</v>
      </c>
      <c r="Q278" s="211">
        <v>94895</v>
      </c>
      <c r="R278" s="211">
        <v>92929</v>
      </c>
      <c r="S278" s="212">
        <v>97.928236471889903</v>
      </c>
      <c r="T278" s="158" t="s">
        <v>687</v>
      </c>
      <c r="U278" s="162" t="s">
        <v>691</v>
      </c>
      <c r="V278" s="35"/>
    </row>
    <row r="279" spans="1:22" x14ac:dyDescent="0.2">
      <c r="A279" s="10">
        <v>267</v>
      </c>
      <c r="B279" s="86" t="s">
        <v>469</v>
      </c>
      <c r="C279" s="14" t="s">
        <v>470</v>
      </c>
      <c r="D279" s="15" t="s">
        <v>664</v>
      </c>
      <c r="E279" s="166">
        <v>64058</v>
      </c>
      <c r="F279" s="167">
        <v>63729</v>
      </c>
      <c r="G279" s="168">
        <v>99.486402947328983</v>
      </c>
      <c r="H279" s="184"/>
      <c r="I279" s="211">
        <v>67463</v>
      </c>
      <c r="J279" s="211">
        <v>66940</v>
      </c>
      <c r="K279" s="212">
        <v>99.224760238945706</v>
      </c>
      <c r="M279" s="166">
        <v>38146</v>
      </c>
      <c r="N279" s="167">
        <v>37692</v>
      </c>
      <c r="O279" s="168">
        <v>98.809835893671689</v>
      </c>
      <c r="Q279" s="211">
        <v>37954</v>
      </c>
      <c r="R279" s="211">
        <v>37758</v>
      </c>
      <c r="S279" s="212">
        <v>99.483585392843906</v>
      </c>
      <c r="T279" s="158" t="s">
        <v>679</v>
      </c>
      <c r="U279" s="162" t="s">
        <v>695</v>
      </c>
      <c r="V279" s="35"/>
    </row>
    <row r="280" spans="1:22" x14ac:dyDescent="0.2">
      <c r="A280" s="10">
        <v>268</v>
      </c>
      <c r="B280" s="86" t="s">
        <v>471</v>
      </c>
      <c r="C280" s="14" t="s">
        <v>472</v>
      </c>
      <c r="D280" s="15" t="s">
        <v>655</v>
      </c>
      <c r="E280" s="166">
        <v>106186</v>
      </c>
      <c r="F280" s="167">
        <v>104739</v>
      </c>
      <c r="G280" s="168">
        <v>98.637296818789665</v>
      </c>
      <c r="H280" s="184"/>
      <c r="I280" s="211">
        <v>111963</v>
      </c>
      <c r="J280" s="211">
        <v>110152</v>
      </c>
      <c r="K280" s="212">
        <v>98.382501362057099</v>
      </c>
      <c r="M280" s="166">
        <v>52865</v>
      </c>
      <c r="N280" s="167">
        <v>52304</v>
      </c>
      <c r="O280" s="168">
        <v>98.938806393644185</v>
      </c>
      <c r="Q280" s="211">
        <v>54208</v>
      </c>
      <c r="R280" s="211">
        <v>53768</v>
      </c>
      <c r="S280" s="212">
        <v>99.1883116883116</v>
      </c>
      <c r="T280" s="158" t="s">
        <v>683</v>
      </c>
      <c r="U280" s="162" t="s">
        <v>688</v>
      </c>
      <c r="V280" s="35"/>
    </row>
    <row r="281" spans="1:22" x14ac:dyDescent="0.2">
      <c r="A281" s="10">
        <v>269</v>
      </c>
      <c r="B281" s="86" t="s">
        <v>473</v>
      </c>
      <c r="C281" s="14" t="s">
        <v>474</v>
      </c>
      <c r="D281" s="15" t="s">
        <v>664</v>
      </c>
      <c r="E281" s="166">
        <v>69533</v>
      </c>
      <c r="F281" s="167">
        <v>67800</v>
      </c>
      <c r="G281" s="168">
        <v>97.507658234219718</v>
      </c>
      <c r="H281" s="184"/>
      <c r="I281" s="211">
        <v>74260</v>
      </c>
      <c r="J281" s="211">
        <v>72178</v>
      </c>
      <c r="K281" s="212">
        <v>97.196337193643899</v>
      </c>
      <c r="M281" s="166">
        <v>48137</v>
      </c>
      <c r="N281" s="167">
        <v>47242</v>
      </c>
      <c r="O281" s="168">
        <v>98.140723352099215</v>
      </c>
      <c r="Q281" s="211">
        <v>47624</v>
      </c>
      <c r="R281" s="211">
        <v>46753</v>
      </c>
      <c r="S281" s="212">
        <v>98.171090206618501</v>
      </c>
      <c r="T281" s="158" t="s">
        <v>679</v>
      </c>
      <c r="U281" s="162" t="s">
        <v>695</v>
      </c>
      <c r="V281" s="35"/>
    </row>
    <row r="282" spans="1:22" x14ac:dyDescent="0.2">
      <c r="A282" s="10">
        <v>270</v>
      </c>
      <c r="B282" s="86" t="s">
        <v>643</v>
      </c>
      <c r="C282" s="14" t="s">
        <v>475</v>
      </c>
      <c r="D282" s="15" t="s">
        <v>663</v>
      </c>
      <c r="E282" s="166">
        <v>103631</v>
      </c>
      <c r="F282" s="167">
        <v>101488</v>
      </c>
      <c r="G282" s="168">
        <v>97.932085958834719</v>
      </c>
      <c r="H282" s="184"/>
      <c r="I282" s="211">
        <v>116594</v>
      </c>
      <c r="J282" s="211">
        <v>113535</v>
      </c>
      <c r="K282" s="212">
        <v>97.376365850729798</v>
      </c>
      <c r="M282" s="166">
        <v>114306</v>
      </c>
      <c r="N282" s="167">
        <v>112270</v>
      </c>
      <c r="O282" s="168">
        <v>98.218816160131567</v>
      </c>
      <c r="Q282" s="211">
        <v>112998</v>
      </c>
      <c r="R282" s="211">
        <v>111562</v>
      </c>
      <c r="S282" s="212">
        <v>98.729181047452101</v>
      </c>
      <c r="T282" s="158" t="s">
        <v>685</v>
      </c>
      <c r="U282" s="162" t="s">
        <v>696</v>
      </c>
      <c r="V282" s="35"/>
    </row>
    <row r="283" spans="1:22" x14ac:dyDescent="0.2">
      <c r="A283" s="10">
        <v>271</v>
      </c>
      <c r="B283" s="86" t="s">
        <v>476</v>
      </c>
      <c r="C283" s="14" t="s">
        <v>477</v>
      </c>
      <c r="D283" s="15" t="s">
        <v>665</v>
      </c>
      <c r="E283" s="166">
        <v>92527</v>
      </c>
      <c r="F283" s="167">
        <v>86696</v>
      </c>
      <c r="G283" s="168">
        <v>93.698055702659772</v>
      </c>
      <c r="H283" s="184"/>
      <c r="I283" s="211">
        <v>97866</v>
      </c>
      <c r="J283" s="211">
        <v>91428</v>
      </c>
      <c r="K283" s="212">
        <v>93.421617313469397</v>
      </c>
      <c r="M283" s="166">
        <v>61452</v>
      </c>
      <c r="N283" s="167">
        <v>59253</v>
      </c>
      <c r="O283" s="168">
        <v>96.42159734426869</v>
      </c>
      <c r="Q283" s="211">
        <v>58332</v>
      </c>
      <c r="R283" s="211">
        <v>56398</v>
      </c>
      <c r="S283" s="212">
        <v>96.684495645614703</v>
      </c>
      <c r="T283" s="158" t="s">
        <v>680</v>
      </c>
      <c r="U283" s="162" t="s">
        <v>692</v>
      </c>
      <c r="V283" s="35"/>
    </row>
    <row r="284" spans="1:22" x14ac:dyDescent="0.2">
      <c r="A284" s="10">
        <v>272</v>
      </c>
      <c r="B284" s="86" t="s">
        <v>478</v>
      </c>
      <c r="C284" s="14" t="s">
        <v>479</v>
      </c>
      <c r="D284" s="15" t="s">
        <v>664</v>
      </c>
      <c r="E284" s="166">
        <v>32227</v>
      </c>
      <c r="F284" s="167">
        <v>31575</v>
      </c>
      <c r="G284" s="168">
        <v>97.976851708194985</v>
      </c>
      <c r="H284" s="184"/>
      <c r="I284" s="211">
        <v>33887</v>
      </c>
      <c r="J284" s="211">
        <v>33244</v>
      </c>
      <c r="K284" s="212">
        <v>98.102517189482597</v>
      </c>
      <c r="M284" s="166">
        <v>35506</v>
      </c>
      <c r="N284" s="167">
        <v>35142</v>
      </c>
      <c r="O284" s="168">
        <v>98.974821156987545</v>
      </c>
      <c r="Q284" s="211">
        <v>35168</v>
      </c>
      <c r="R284" s="211">
        <v>34878</v>
      </c>
      <c r="S284" s="212">
        <v>99.1753867151956</v>
      </c>
      <c r="T284" s="158" t="s">
        <v>686</v>
      </c>
      <c r="U284" s="162" t="s">
        <v>694</v>
      </c>
      <c r="V284" s="35"/>
    </row>
    <row r="285" spans="1:22" x14ac:dyDescent="0.2">
      <c r="A285" s="10">
        <v>273</v>
      </c>
      <c r="B285" s="86" t="s">
        <v>480</v>
      </c>
      <c r="C285" s="14" t="s">
        <v>481</v>
      </c>
      <c r="D285" s="15" t="s">
        <v>664</v>
      </c>
      <c r="E285" s="166">
        <v>64468</v>
      </c>
      <c r="F285" s="167">
        <v>63414</v>
      </c>
      <c r="G285" s="168">
        <v>98.365080349941053</v>
      </c>
      <c r="H285" s="184"/>
      <c r="I285" s="211">
        <v>68016</v>
      </c>
      <c r="J285" s="211">
        <v>66987</v>
      </c>
      <c r="K285" s="212">
        <v>98.487120677487596</v>
      </c>
      <c r="M285" s="166">
        <v>20275</v>
      </c>
      <c r="N285" s="167">
        <v>19920</v>
      </c>
      <c r="O285" s="168">
        <v>98.249075215782995</v>
      </c>
      <c r="Q285" s="211">
        <v>19529</v>
      </c>
      <c r="R285" s="211">
        <v>19333</v>
      </c>
      <c r="S285" s="212">
        <v>98.996364381176704</v>
      </c>
      <c r="T285" s="158" t="s">
        <v>679</v>
      </c>
      <c r="U285" s="162" t="s">
        <v>695</v>
      </c>
      <c r="V285" s="35"/>
    </row>
    <row r="286" spans="1:22" x14ac:dyDescent="0.2">
      <c r="A286" s="10">
        <v>274</v>
      </c>
      <c r="B286" s="86" t="s">
        <v>482</v>
      </c>
      <c r="C286" s="14" t="s">
        <v>483</v>
      </c>
      <c r="D286" s="15" t="s">
        <v>664</v>
      </c>
      <c r="E286" s="166">
        <v>61349</v>
      </c>
      <c r="F286" s="167">
        <v>60139</v>
      </c>
      <c r="G286" s="168">
        <v>98.027677712758148</v>
      </c>
      <c r="H286" s="184"/>
      <c r="I286" s="211">
        <v>64848</v>
      </c>
      <c r="J286" s="211">
        <v>63353</v>
      </c>
      <c r="K286" s="212">
        <v>97.694608931655495</v>
      </c>
      <c r="M286" s="166">
        <v>42675</v>
      </c>
      <c r="N286" s="167">
        <v>42368</v>
      </c>
      <c r="O286" s="168">
        <v>99.280609256004681</v>
      </c>
      <c r="Q286" s="211">
        <v>40817</v>
      </c>
      <c r="R286" s="211">
        <v>40222</v>
      </c>
      <c r="S286" s="212">
        <v>98.542274052478106</v>
      </c>
      <c r="T286" s="158" t="s">
        <v>685</v>
      </c>
      <c r="U286" s="162" t="s">
        <v>696</v>
      </c>
      <c r="V286" s="35"/>
    </row>
    <row r="287" spans="1:22" x14ac:dyDescent="0.2">
      <c r="A287" s="10">
        <v>275</v>
      </c>
      <c r="B287" s="86" t="s">
        <v>484</v>
      </c>
      <c r="C287" s="14" t="s">
        <v>485</v>
      </c>
      <c r="D287" s="15" t="s">
        <v>664</v>
      </c>
      <c r="E287" s="166">
        <v>79657</v>
      </c>
      <c r="F287" s="167">
        <v>78492</v>
      </c>
      <c r="G287" s="168">
        <v>98.537479443112346</v>
      </c>
      <c r="H287" s="184"/>
      <c r="I287" s="211">
        <v>84735</v>
      </c>
      <c r="J287" s="211">
        <v>83541</v>
      </c>
      <c r="K287" s="212">
        <v>98.590901044432599</v>
      </c>
      <c r="M287" s="166">
        <v>32897</v>
      </c>
      <c r="N287" s="167">
        <v>32701</v>
      </c>
      <c r="O287" s="168">
        <v>99.40420099097183</v>
      </c>
      <c r="Q287" s="211">
        <v>30644</v>
      </c>
      <c r="R287" s="211">
        <v>30464</v>
      </c>
      <c r="S287" s="212">
        <v>99.412609319932102</v>
      </c>
      <c r="T287" s="158" t="s">
        <v>685</v>
      </c>
      <c r="U287" s="162" t="s">
        <v>696</v>
      </c>
      <c r="V287" s="35"/>
    </row>
    <row r="288" spans="1:22" x14ac:dyDescent="0.2">
      <c r="A288" s="10">
        <v>276</v>
      </c>
      <c r="B288" s="86" t="s">
        <v>644</v>
      </c>
      <c r="C288" s="14" t="s">
        <v>486</v>
      </c>
      <c r="D288" s="15" t="s">
        <v>663</v>
      </c>
      <c r="E288" s="166">
        <v>75290</v>
      </c>
      <c r="F288" s="167">
        <v>73366</v>
      </c>
      <c r="G288" s="168">
        <v>97.44454774870502</v>
      </c>
      <c r="H288" s="184"/>
      <c r="I288" s="211">
        <v>79511</v>
      </c>
      <c r="J288" s="211">
        <v>77399</v>
      </c>
      <c r="K288" s="212">
        <v>97.343763755958193</v>
      </c>
      <c r="M288" s="166">
        <v>75991</v>
      </c>
      <c r="N288" s="167">
        <v>74845</v>
      </c>
      <c r="O288" s="168">
        <v>98.491926675527367</v>
      </c>
      <c r="Q288" s="211">
        <v>74521</v>
      </c>
      <c r="R288" s="211">
        <v>73476</v>
      </c>
      <c r="S288" s="212">
        <v>98.5977107124166</v>
      </c>
      <c r="T288" s="158" t="s">
        <v>686</v>
      </c>
      <c r="U288" s="162" t="s">
        <v>694</v>
      </c>
      <c r="V288" s="35"/>
    </row>
    <row r="289" spans="1:22" x14ac:dyDescent="0.2">
      <c r="A289" s="10">
        <v>277</v>
      </c>
      <c r="B289" s="86" t="s">
        <v>487</v>
      </c>
      <c r="C289" s="14" t="s">
        <v>488</v>
      </c>
      <c r="D289" s="15" t="s">
        <v>664</v>
      </c>
      <c r="E289" s="166">
        <v>72492</v>
      </c>
      <c r="F289" s="167">
        <v>70397</v>
      </c>
      <c r="G289" s="168">
        <v>97.110025933896154</v>
      </c>
      <c r="H289" s="184"/>
      <c r="I289" s="211">
        <v>76128</v>
      </c>
      <c r="J289" s="211">
        <v>73845</v>
      </c>
      <c r="K289" s="212">
        <v>97.001103404791905</v>
      </c>
      <c r="M289" s="166">
        <v>27274</v>
      </c>
      <c r="N289" s="167">
        <v>26912</v>
      </c>
      <c r="O289" s="168">
        <v>98.672728605998387</v>
      </c>
      <c r="Q289" s="211">
        <v>27183</v>
      </c>
      <c r="R289" s="211">
        <v>26828</v>
      </c>
      <c r="S289" s="212">
        <v>98.694036714122703</v>
      </c>
      <c r="T289" s="158" t="s">
        <v>682</v>
      </c>
      <c r="U289" s="162" t="s">
        <v>690</v>
      </c>
      <c r="V289" s="35"/>
    </row>
    <row r="290" spans="1:22" x14ac:dyDescent="0.2">
      <c r="A290" s="10">
        <v>278</v>
      </c>
      <c r="B290" s="86" t="s">
        <v>489</v>
      </c>
      <c r="C290" s="14" t="s">
        <v>490</v>
      </c>
      <c r="D290" s="15" t="s">
        <v>664</v>
      </c>
      <c r="E290" s="166">
        <v>69450</v>
      </c>
      <c r="F290" s="167">
        <v>68310</v>
      </c>
      <c r="G290" s="168">
        <v>98.358531317494595</v>
      </c>
      <c r="H290" s="184"/>
      <c r="I290" s="211">
        <v>73989</v>
      </c>
      <c r="J290" s="211">
        <v>72786</v>
      </c>
      <c r="K290" s="212">
        <v>98.374082633905005</v>
      </c>
      <c r="M290" s="166">
        <v>52759</v>
      </c>
      <c r="N290" s="167">
        <v>51702</v>
      </c>
      <c r="O290" s="168">
        <v>97.996550351598771</v>
      </c>
      <c r="Q290" s="211">
        <v>54975</v>
      </c>
      <c r="R290" s="211">
        <v>54439</v>
      </c>
      <c r="S290" s="212">
        <v>99.025011368804002</v>
      </c>
      <c r="T290" s="158" t="s">
        <v>679</v>
      </c>
      <c r="U290" s="162" t="s">
        <v>695</v>
      </c>
      <c r="V290" s="35"/>
    </row>
    <row r="291" spans="1:22" x14ac:dyDescent="0.2">
      <c r="A291" s="10">
        <v>279</v>
      </c>
      <c r="B291" s="86" t="s">
        <v>491</v>
      </c>
      <c r="C291" s="14" t="s">
        <v>492</v>
      </c>
      <c r="D291" s="15" t="s">
        <v>664</v>
      </c>
      <c r="E291" s="166">
        <v>48446</v>
      </c>
      <c r="F291" s="167">
        <v>47600</v>
      </c>
      <c r="G291" s="168">
        <v>98.253725797795482</v>
      </c>
      <c r="H291" s="184"/>
      <c r="I291" s="211">
        <v>51529</v>
      </c>
      <c r="J291" s="211">
        <v>50484</v>
      </c>
      <c r="K291" s="212">
        <v>97.972015758116697</v>
      </c>
      <c r="M291" s="166">
        <v>36552</v>
      </c>
      <c r="N291" s="167">
        <v>36108</v>
      </c>
      <c r="O291" s="168">
        <v>98.785292186474067</v>
      </c>
      <c r="Q291" s="211">
        <v>37309</v>
      </c>
      <c r="R291" s="211">
        <v>36770</v>
      </c>
      <c r="S291" s="212">
        <v>98.555308370634407</v>
      </c>
      <c r="T291" s="158" t="s">
        <v>685</v>
      </c>
      <c r="U291" s="162" t="s">
        <v>696</v>
      </c>
      <c r="V291" s="35"/>
    </row>
    <row r="292" spans="1:22" x14ac:dyDescent="0.2">
      <c r="A292" s="10">
        <v>280</v>
      </c>
      <c r="B292" s="86" t="s">
        <v>493</v>
      </c>
      <c r="C292" s="14" t="s">
        <v>494</v>
      </c>
      <c r="D292" s="15" t="s">
        <v>664</v>
      </c>
      <c r="E292" s="166">
        <v>67294</v>
      </c>
      <c r="F292" s="167">
        <v>64936</v>
      </c>
      <c r="G292" s="168">
        <v>96.49597289505752</v>
      </c>
      <c r="H292" s="184"/>
      <c r="I292" s="211">
        <v>71992</v>
      </c>
      <c r="J292" s="211">
        <v>69330</v>
      </c>
      <c r="K292" s="212">
        <v>96.302366929658803</v>
      </c>
      <c r="M292" s="166">
        <v>34712</v>
      </c>
      <c r="N292" s="167">
        <v>34391</v>
      </c>
      <c r="O292" s="168">
        <v>99.075247752938466</v>
      </c>
      <c r="Q292" s="211">
        <v>33919</v>
      </c>
      <c r="R292" s="211">
        <v>33622</v>
      </c>
      <c r="S292" s="212">
        <v>99.124384563224098</v>
      </c>
      <c r="T292" s="158" t="s">
        <v>679</v>
      </c>
      <c r="U292" s="162" t="s">
        <v>695</v>
      </c>
      <c r="V292" s="35"/>
    </row>
    <row r="293" spans="1:22" x14ac:dyDescent="0.2">
      <c r="A293" s="231">
        <v>281</v>
      </c>
      <c r="B293" s="86" t="s">
        <v>495</v>
      </c>
      <c r="C293" s="14" t="s">
        <v>496</v>
      </c>
      <c r="D293" s="15" t="s">
        <v>664</v>
      </c>
      <c r="E293" s="166">
        <v>58551</v>
      </c>
      <c r="F293" s="167">
        <v>57657</v>
      </c>
      <c r="G293" s="168">
        <v>98.473125992724292</v>
      </c>
      <c r="H293" s="184"/>
      <c r="I293" s="211">
        <v>61662</v>
      </c>
      <c r="J293" s="211">
        <v>60824</v>
      </c>
      <c r="K293" s="212">
        <v>98.640978236190804</v>
      </c>
      <c r="M293" s="166">
        <v>29270</v>
      </c>
      <c r="N293" s="167">
        <v>28995</v>
      </c>
      <c r="O293" s="168">
        <v>99.06047147249744</v>
      </c>
      <c r="Q293" s="211">
        <v>27699</v>
      </c>
      <c r="R293" s="211">
        <v>27365</v>
      </c>
      <c r="S293" s="212">
        <v>98.794180295317503</v>
      </c>
      <c r="T293" s="158" t="s">
        <v>682</v>
      </c>
      <c r="U293" s="162" t="s">
        <v>690</v>
      </c>
      <c r="V293" s="35"/>
    </row>
    <row r="294" spans="1:22" ht="14.25" x14ac:dyDescent="0.2">
      <c r="A294" s="231" t="s">
        <v>707</v>
      </c>
      <c r="B294" s="86" t="s">
        <v>645</v>
      </c>
      <c r="C294" s="14" t="s">
        <v>497</v>
      </c>
      <c r="D294" s="15" t="s">
        <v>663</v>
      </c>
      <c r="E294" s="166">
        <v>69008</v>
      </c>
      <c r="F294" s="167">
        <v>68222</v>
      </c>
      <c r="G294" s="168">
        <v>98.861001623000234</v>
      </c>
      <c r="H294" s="184"/>
      <c r="I294" s="211">
        <v>73490</v>
      </c>
      <c r="J294" s="211">
        <v>72620</v>
      </c>
      <c r="K294" s="212">
        <v>98.816165464689007</v>
      </c>
      <c r="M294" s="166">
        <v>113854</v>
      </c>
      <c r="N294" s="167">
        <v>113556</v>
      </c>
      <c r="O294" s="168">
        <v>99.73826128199272</v>
      </c>
      <c r="Q294" s="211">
        <v>116282</v>
      </c>
      <c r="R294" s="211">
        <v>115901</v>
      </c>
      <c r="S294" s="212">
        <v>99.672348256823895</v>
      </c>
      <c r="T294" s="158" t="s">
        <v>682</v>
      </c>
      <c r="U294" s="162" t="s">
        <v>690</v>
      </c>
      <c r="V294" s="35"/>
    </row>
    <row r="295" spans="1:22" x14ac:dyDescent="0.2">
      <c r="A295" s="10">
        <v>283</v>
      </c>
      <c r="B295" s="86" t="s">
        <v>646</v>
      </c>
      <c r="C295" s="14" t="s">
        <v>498</v>
      </c>
      <c r="D295" s="15" t="s">
        <v>664</v>
      </c>
      <c r="E295" s="166">
        <v>77757</v>
      </c>
      <c r="F295" s="167">
        <v>77004</v>
      </c>
      <c r="G295" s="168">
        <v>99.031598441297888</v>
      </c>
      <c r="H295" s="184"/>
      <c r="I295" s="211">
        <v>82552</v>
      </c>
      <c r="J295" s="211">
        <v>81403</v>
      </c>
      <c r="K295" s="212">
        <v>98.608150014536207</v>
      </c>
      <c r="M295" s="166">
        <v>56266</v>
      </c>
      <c r="N295" s="167">
        <v>55813</v>
      </c>
      <c r="O295" s="168">
        <v>99.194895674119365</v>
      </c>
      <c r="Q295" s="211">
        <v>56788</v>
      </c>
      <c r="R295" s="211">
        <v>56611</v>
      </c>
      <c r="S295" s="212">
        <v>99.688314432626598</v>
      </c>
      <c r="T295" s="158" t="s">
        <v>679</v>
      </c>
      <c r="U295" s="162" t="s">
        <v>695</v>
      </c>
      <c r="V295" s="35"/>
    </row>
    <row r="296" spans="1:22" x14ac:dyDescent="0.2">
      <c r="A296" s="10">
        <v>284</v>
      </c>
      <c r="B296" s="86" t="s">
        <v>647</v>
      </c>
      <c r="C296" s="14" t="s">
        <v>499</v>
      </c>
      <c r="D296" s="15" t="s">
        <v>663</v>
      </c>
      <c r="E296" s="166">
        <v>70863</v>
      </c>
      <c r="F296" s="167">
        <v>67673</v>
      </c>
      <c r="G296" s="168">
        <v>95.498355982670788</v>
      </c>
      <c r="H296" s="184"/>
      <c r="I296" s="211">
        <v>75843</v>
      </c>
      <c r="J296" s="211">
        <v>72525</v>
      </c>
      <c r="K296" s="212">
        <v>95.625173054863296</v>
      </c>
      <c r="M296" s="166">
        <v>38589</v>
      </c>
      <c r="N296" s="167">
        <v>37279</v>
      </c>
      <c r="O296" s="168">
        <v>96.605250200834433</v>
      </c>
      <c r="Q296" s="211">
        <v>35501</v>
      </c>
      <c r="R296" s="211">
        <v>34210</v>
      </c>
      <c r="S296" s="212">
        <v>96.363482718796604</v>
      </c>
      <c r="T296" s="158" t="s">
        <v>685</v>
      </c>
      <c r="U296" s="162" t="s">
        <v>696</v>
      </c>
      <c r="V296" s="35"/>
    </row>
    <row r="297" spans="1:22" x14ac:dyDescent="0.2">
      <c r="A297" s="10">
        <v>285</v>
      </c>
      <c r="B297" s="86" t="s">
        <v>500</v>
      </c>
      <c r="C297" s="14" t="s">
        <v>501</v>
      </c>
      <c r="D297" s="15" t="s">
        <v>664</v>
      </c>
      <c r="E297" s="166">
        <v>38659</v>
      </c>
      <c r="F297" s="167">
        <v>37965</v>
      </c>
      <c r="G297" s="168">
        <v>98.204816472231556</v>
      </c>
      <c r="H297" s="184"/>
      <c r="I297" s="211">
        <v>40914</v>
      </c>
      <c r="J297" s="211">
        <v>40108</v>
      </c>
      <c r="K297" s="212">
        <v>98.030014176076605</v>
      </c>
      <c r="M297" s="166">
        <v>11617</v>
      </c>
      <c r="N297" s="167">
        <v>11387</v>
      </c>
      <c r="O297" s="168">
        <v>98.020142894034606</v>
      </c>
      <c r="Q297" s="211">
        <v>11297</v>
      </c>
      <c r="R297" s="211">
        <v>11126</v>
      </c>
      <c r="S297" s="212">
        <v>98.486323802779395</v>
      </c>
      <c r="T297" s="158" t="s">
        <v>685</v>
      </c>
      <c r="U297" s="162" t="s">
        <v>696</v>
      </c>
      <c r="V297" s="35"/>
    </row>
    <row r="298" spans="1:22" x14ac:dyDescent="0.2">
      <c r="A298" s="10">
        <v>286</v>
      </c>
      <c r="B298" s="86" t="s">
        <v>502</v>
      </c>
      <c r="C298" s="14" t="s">
        <v>503</v>
      </c>
      <c r="D298" s="15" t="s">
        <v>654</v>
      </c>
      <c r="E298" s="166">
        <v>104552</v>
      </c>
      <c r="F298" s="167">
        <v>100323</v>
      </c>
      <c r="G298" s="168">
        <v>95.95512280970236</v>
      </c>
      <c r="H298" s="184"/>
      <c r="I298" s="211">
        <v>116096</v>
      </c>
      <c r="J298" s="211">
        <v>111760</v>
      </c>
      <c r="K298" s="212">
        <v>96.265159867695701</v>
      </c>
      <c r="M298" s="166">
        <v>398069</v>
      </c>
      <c r="N298" s="167">
        <v>392129</v>
      </c>
      <c r="O298" s="168">
        <v>98.507796387058519</v>
      </c>
      <c r="Q298" s="211">
        <v>435615</v>
      </c>
      <c r="R298" s="211">
        <v>432871</v>
      </c>
      <c r="S298" s="212">
        <v>99.370085970409605</v>
      </c>
      <c r="T298" s="158" t="s">
        <v>683</v>
      </c>
      <c r="U298" s="162" t="s">
        <v>688</v>
      </c>
      <c r="V298" s="35"/>
    </row>
    <row r="299" spans="1:22" x14ac:dyDescent="0.2">
      <c r="A299" s="10">
        <v>287</v>
      </c>
      <c r="B299" s="86" t="s">
        <v>504</v>
      </c>
      <c r="C299" s="14" t="s">
        <v>505</v>
      </c>
      <c r="D299" s="15" t="s">
        <v>665</v>
      </c>
      <c r="E299" s="166">
        <v>101090</v>
      </c>
      <c r="F299" s="167">
        <v>99267</v>
      </c>
      <c r="G299" s="168">
        <v>98.196656444752207</v>
      </c>
      <c r="H299" s="184"/>
      <c r="I299" s="211">
        <v>107117</v>
      </c>
      <c r="J299" s="211">
        <v>105063</v>
      </c>
      <c r="K299" s="212">
        <v>98.082470569564094</v>
      </c>
      <c r="M299" s="166">
        <v>174059</v>
      </c>
      <c r="N299" s="167">
        <v>170205</v>
      </c>
      <c r="O299" s="168">
        <v>97.78580826041744</v>
      </c>
      <c r="Q299" s="211">
        <v>169272</v>
      </c>
      <c r="R299" s="211">
        <v>165666</v>
      </c>
      <c r="S299" s="212">
        <v>97.869700836523407</v>
      </c>
      <c r="T299" s="158" t="s">
        <v>680</v>
      </c>
      <c r="U299" s="162" t="s">
        <v>692</v>
      </c>
      <c r="V299" s="35"/>
    </row>
    <row r="300" spans="1:22" x14ac:dyDescent="0.2">
      <c r="A300" s="10">
        <v>288</v>
      </c>
      <c r="B300" s="86" t="s">
        <v>506</v>
      </c>
      <c r="C300" s="14" t="s">
        <v>507</v>
      </c>
      <c r="D300" s="15" t="s">
        <v>664</v>
      </c>
      <c r="E300" s="166">
        <v>69395</v>
      </c>
      <c r="F300" s="167">
        <v>68291</v>
      </c>
      <c r="G300" s="168">
        <v>98.409107284386494</v>
      </c>
      <c r="H300" s="184"/>
      <c r="I300" s="211">
        <v>73490</v>
      </c>
      <c r="J300" s="211">
        <v>72214</v>
      </c>
      <c r="K300" s="212">
        <v>98.263709348210597</v>
      </c>
      <c r="M300" s="166">
        <v>54720</v>
      </c>
      <c r="N300" s="167">
        <v>53289</v>
      </c>
      <c r="O300" s="168">
        <v>97.38486842105263</v>
      </c>
      <c r="Q300" s="211">
        <v>55457</v>
      </c>
      <c r="R300" s="211">
        <v>54621</v>
      </c>
      <c r="S300" s="212">
        <v>98.492525740663893</v>
      </c>
      <c r="T300" s="158" t="s">
        <v>679</v>
      </c>
      <c r="U300" s="162" t="s">
        <v>695</v>
      </c>
      <c r="V300" s="35"/>
    </row>
    <row r="301" spans="1:22" x14ac:dyDescent="0.2">
      <c r="A301" s="10">
        <v>289</v>
      </c>
      <c r="B301" s="86" t="s">
        <v>508</v>
      </c>
      <c r="C301" s="14" t="s">
        <v>509</v>
      </c>
      <c r="D301" s="15" t="s">
        <v>664</v>
      </c>
      <c r="E301" s="166">
        <v>54837</v>
      </c>
      <c r="F301" s="167">
        <v>54373</v>
      </c>
      <c r="G301" s="168">
        <v>99.153855973156809</v>
      </c>
      <c r="H301" s="184"/>
      <c r="I301" s="211">
        <v>57656</v>
      </c>
      <c r="J301" s="211">
        <v>57165</v>
      </c>
      <c r="K301" s="212">
        <v>99.148397391424993</v>
      </c>
      <c r="M301" s="166">
        <v>43722</v>
      </c>
      <c r="N301" s="167">
        <v>43371</v>
      </c>
      <c r="O301" s="168">
        <v>99.197200494030469</v>
      </c>
      <c r="Q301" s="211">
        <v>44374</v>
      </c>
      <c r="R301" s="211">
        <v>44137</v>
      </c>
      <c r="S301" s="212">
        <v>99.465903456979305</v>
      </c>
      <c r="T301" s="158" t="s">
        <v>682</v>
      </c>
      <c r="U301" s="162" t="s">
        <v>690</v>
      </c>
      <c r="V301" s="35"/>
    </row>
    <row r="302" spans="1:22" x14ac:dyDescent="0.2">
      <c r="A302" s="10">
        <v>290</v>
      </c>
      <c r="B302" s="86" t="s">
        <v>510</v>
      </c>
      <c r="C302" s="14" t="s">
        <v>511</v>
      </c>
      <c r="D302" s="15" t="s">
        <v>664</v>
      </c>
      <c r="E302" s="166">
        <v>82259</v>
      </c>
      <c r="F302" s="167">
        <v>81211</v>
      </c>
      <c r="G302" s="168">
        <v>98.725975273222389</v>
      </c>
      <c r="H302" s="184"/>
      <c r="I302" s="211">
        <v>88111</v>
      </c>
      <c r="J302" s="211">
        <v>86886</v>
      </c>
      <c r="K302" s="212">
        <v>98.609708208963596</v>
      </c>
      <c r="M302" s="166">
        <v>59377</v>
      </c>
      <c r="N302" s="167">
        <v>58996</v>
      </c>
      <c r="O302" s="168">
        <v>99.358337403371678</v>
      </c>
      <c r="Q302" s="211">
        <v>59827</v>
      </c>
      <c r="R302" s="211">
        <v>59001</v>
      </c>
      <c r="S302" s="212">
        <v>98.619352466277704</v>
      </c>
      <c r="T302" s="158" t="s">
        <v>679</v>
      </c>
      <c r="U302" s="162" t="s">
        <v>695</v>
      </c>
      <c r="V302" s="35"/>
    </row>
    <row r="303" spans="1:22" x14ac:dyDescent="0.2">
      <c r="A303" s="10">
        <v>291</v>
      </c>
      <c r="B303" s="86" t="s">
        <v>512</v>
      </c>
      <c r="C303" s="14" t="s">
        <v>513</v>
      </c>
      <c r="D303" s="15" t="s">
        <v>665</v>
      </c>
      <c r="E303" s="166">
        <v>140970</v>
      </c>
      <c r="F303" s="167">
        <v>133908</v>
      </c>
      <c r="G303" s="168">
        <v>94.990423494360499</v>
      </c>
      <c r="H303" s="184"/>
      <c r="I303" s="211">
        <v>150261</v>
      </c>
      <c r="J303" s="211">
        <v>143131</v>
      </c>
      <c r="K303" s="212">
        <v>95.2549231004718</v>
      </c>
      <c r="M303" s="166">
        <v>132776</v>
      </c>
      <c r="N303" s="167">
        <v>131297</v>
      </c>
      <c r="O303" s="168">
        <v>98.886093872386567</v>
      </c>
      <c r="Q303" s="211">
        <v>129983</v>
      </c>
      <c r="R303" s="211">
        <v>128894</v>
      </c>
      <c r="S303" s="212">
        <v>99.162198133602004</v>
      </c>
      <c r="T303" s="158" t="s">
        <v>684</v>
      </c>
      <c r="U303" s="162" t="s">
        <v>689</v>
      </c>
      <c r="V303" s="35"/>
    </row>
    <row r="304" spans="1:22" x14ac:dyDescent="0.2">
      <c r="A304" s="10">
        <v>292</v>
      </c>
      <c r="B304" s="86" t="s">
        <v>514</v>
      </c>
      <c r="C304" s="14" t="s">
        <v>515</v>
      </c>
      <c r="D304" s="15" t="s">
        <v>665</v>
      </c>
      <c r="E304" s="166">
        <v>114579</v>
      </c>
      <c r="F304" s="167">
        <v>108379</v>
      </c>
      <c r="G304" s="168">
        <v>94.588886270608057</v>
      </c>
      <c r="H304" s="184"/>
      <c r="I304" s="211">
        <v>123520</v>
      </c>
      <c r="J304" s="211">
        <v>116596</v>
      </c>
      <c r="K304" s="212">
        <v>94.394430051813401</v>
      </c>
      <c r="M304" s="166">
        <v>72253</v>
      </c>
      <c r="N304" s="167">
        <v>70234</v>
      </c>
      <c r="O304" s="168">
        <v>97.205652360455616</v>
      </c>
      <c r="Q304" s="211">
        <v>71292</v>
      </c>
      <c r="R304" s="211">
        <v>69635</v>
      </c>
      <c r="S304" s="212">
        <v>97.675756045559098</v>
      </c>
      <c r="T304" s="158" t="s">
        <v>686</v>
      </c>
      <c r="U304" s="162" t="s">
        <v>694</v>
      </c>
      <c r="V304" s="35"/>
    </row>
    <row r="305" spans="1:22" x14ac:dyDescent="0.2">
      <c r="A305" s="10">
        <v>293</v>
      </c>
      <c r="B305" s="86" t="s">
        <v>516</v>
      </c>
      <c r="C305" s="14" t="s">
        <v>517</v>
      </c>
      <c r="D305" s="15" t="s">
        <v>655</v>
      </c>
      <c r="E305" s="166">
        <v>109924</v>
      </c>
      <c r="F305" s="167">
        <v>105609</v>
      </c>
      <c r="G305" s="168">
        <v>96.074560605509262</v>
      </c>
      <c r="H305" s="184"/>
      <c r="I305" s="211">
        <v>116965</v>
      </c>
      <c r="J305" s="211">
        <v>112394</v>
      </c>
      <c r="K305" s="212">
        <v>96.091993331338401</v>
      </c>
      <c r="M305" s="166">
        <v>60299</v>
      </c>
      <c r="N305" s="167">
        <v>58587</v>
      </c>
      <c r="O305" s="168">
        <v>97.160815270568335</v>
      </c>
      <c r="Q305" s="211">
        <v>61169</v>
      </c>
      <c r="R305" s="211">
        <v>59610</v>
      </c>
      <c r="S305" s="212">
        <v>97.451323382759199</v>
      </c>
      <c r="T305" s="158" t="s">
        <v>683</v>
      </c>
      <c r="U305" s="162" t="s">
        <v>688</v>
      </c>
      <c r="V305" s="35"/>
    </row>
    <row r="306" spans="1:22" x14ac:dyDescent="0.2">
      <c r="A306" s="10">
        <v>294</v>
      </c>
      <c r="B306" s="86" t="s">
        <v>518</v>
      </c>
      <c r="C306" s="14" t="s">
        <v>519</v>
      </c>
      <c r="D306" s="15" t="s">
        <v>654</v>
      </c>
      <c r="E306" s="166">
        <v>89245</v>
      </c>
      <c r="F306" s="167">
        <v>87965</v>
      </c>
      <c r="G306" s="168">
        <v>98.565745980166952</v>
      </c>
      <c r="H306" s="184"/>
      <c r="I306" s="211">
        <v>94003</v>
      </c>
      <c r="J306" s="211">
        <v>92505</v>
      </c>
      <c r="K306" s="212">
        <v>98.406433837217904</v>
      </c>
      <c r="M306" s="166">
        <v>108122</v>
      </c>
      <c r="N306" s="167">
        <v>107643</v>
      </c>
      <c r="O306" s="168">
        <v>99.556981927822278</v>
      </c>
      <c r="Q306" s="211">
        <v>111204</v>
      </c>
      <c r="R306" s="211">
        <v>110476</v>
      </c>
      <c r="S306" s="212">
        <v>99.345347289665796</v>
      </c>
      <c r="T306" s="159" t="s">
        <v>683</v>
      </c>
      <c r="U306" s="162" t="s">
        <v>688</v>
      </c>
      <c r="V306" s="35"/>
    </row>
    <row r="307" spans="1:22" x14ac:dyDescent="0.2">
      <c r="A307" s="10">
        <v>295</v>
      </c>
      <c r="B307" s="86" t="s">
        <v>648</v>
      </c>
      <c r="C307" s="14" t="s">
        <v>520</v>
      </c>
      <c r="D307" s="15" t="s">
        <v>663</v>
      </c>
      <c r="E307" s="166">
        <v>101131</v>
      </c>
      <c r="F307" s="167">
        <v>98460</v>
      </c>
      <c r="G307" s="168">
        <v>97.358871167100105</v>
      </c>
      <c r="H307" s="184"/>
      <c r="I307" s="211">
        <v>107030</v>
      </c>
      <c r="J307" s="211">
        <v>103947</v>
      </c>
      <c r="K307" s="212">
        <v>97.119499205830095</v>
      </c>
      <c r="M307" s="166">
        <v>114185</v>
      </c>
      <c r="N307" s="167">
        <v>110995</v>
      </c>
      <c r="O307" s="168">
        <v>97.206288041336435</v>
      </c>
      <c r="Q307" s="211">
        <v>110140</v>
      </c>
      <c r="R307" s="211">
        <v>106751</v>
      </c>
      <c r="S307" s="212">
        <v>96.923007081895705</v>
      </c>
      <c r="T307" s="158" t="s">
        <v>680</v>
      </c>
      <c r="U307" s="162" t="s">
        <v>692</v>
      </c>
      <c r="V307" s="35"/>
    </row>
    <row r="308" spans="1:22" x14ac:dyDescent="0.2">
      <c r="A308" s="10">
        <v>296</v>
      </c>
      <c r="B308" s="86" t="s">
        <v>521</v>
      </c>
      <c r="C308" s="14" t="s">
        <v>522</v>
      </c>
      <c r="D308" s="15" t="s">
        <v>664</v>
      </c>
      <c r="E308" s="166">
        <v>84208</v>
      </c>
      <c r="F308" s="167">
        <v>82743</v>
      </c>
      <c r="G308" s="168">
        <v>98.260260307809233</v>
      </c>
      <c r="H308" s="184"/>
      <c r="I308" s="211">
        <v>89102</v>
      </c>
      <c r="J308" s="211">
        <v>87461</v>
      </c>
      <c r="K308" s="212">
        <v>98.158290498529695</v>
      </c>
      <c r="M308" s="166">
        <v>70888</v>
      </c>
      <c r="N308" s="167">
        <v>69626</v>
      </c>
      <c r="O308" s="168">
        <v>98.219726893127188</v>
      </c>
      <c r="Q308" s="211">
        <v>70108</v>
      </c>
      <c r="R308" s="211">
        <v>68861</v>
      </c>
      <c r="S308" s="212">
        <v>98.221315684372598</v>
      </c>
      <c r="T308" s="158" t="s">
        <v>686</v>
      </c>
      <c r="U308" s="162" t="s">
        <v>694</v>
      </c>
      <c r="V308" s="35"/>
    </row>
    <row r="309" spans="1:22" x14ac:dyDescent="0.2">
      <c r="A309" s="231">
        <v>297</v>
      </c>
      <c r="B309" s="86" t="s">
        <v>523</v>
      </c>
      <c r="C309" s="14" t="s">
        <v>524</v>
      </c>
      <c r="D309" s="15" t="s">
        <v>664</v>
      </c>
      <c r="E309" s="166">
        <v>51498</v>
      </c>
      <c r="F309" s="167">
        <v>50040</v>
      </c>
      <c r="G309" s="168">
        <v>97.168822090178267</v>
      </c>
      <c r="H309" s="184"/>
      <c r="I309" s="211">
        <v>54326</v>
      </c>
      <c r="J309" s="211">
        <v>53001</v>
      </c>
      <c r="K309" s="212">
        <v>97.561020505835103</v>
      </c>
      <c r="M309" s="166">
        <v>67736</v>
      </c>
      <c r="N309" s="167">
        <v>66494</v>
      </c>
      <c r="O309" s="168">
        <v>98.166410771229479</v>
      </c>
      <c r="Q309" s="211">
        <v>66350</v>
      </c>
      <c r="R309" s="211">
        <v>65478</v>
      </c>
      <c r="S309" s="212">
        <v>98.685757347400099</v>
      </c>
      <c r="T309" s="158" t="s">
        <v>682</v>
      </c>
      <c r="U309" s="162" t="s">
        <v>690</v>
      </c>
      <c r="V309" s="35"/>
    </row>
    <row r="310" spans="1:22" x14ac:dyDescent="0.2">
      <c r="A310" s="10">
        <v>298</v>
      </c>
      <c r="B310" s="86" t="s">
        <v>525</v>
      </c>
      <c r="C310" s="14" t="s">
        <v>526</v>
      </c>
      <c r="D310" s="15" t="s">
        <v>664</v>
      </c>
      <c r="E310" s="166">
        <v>54433</v>
      </c>
      <c r="F310" s="167">
        <v>52630</v>
      </c>
      <c r="G310" s="168">
        <v>96.687671081880481</v>
      </c>
      <c r="H310" s="184"/>
      <c r="I310" s="211">
        <v>58197</v>
      </c>
      <c r="J310" s="211">
        <v>56132</v>
      </c>
      <c r="K310" s="212">
        <v>96.451707132669995</v>
      </c>
      <c r="M310" s="166">
        <v>28008</v>
      </c>
      <c r="N310" s="167">
        <v>27436</v>
      </c>
      <c r="O310" s="168">
        <v>97.957726363896029</v>
      </c>
      <c r="Q310" s="211">
        <v>27463</v>
      </c>
      <c r="R310" s="211">
        <v>27014</v>
      </c>
      <c r="S310" s="212">
        <v>98.365073007318898</v>
      </c>
      <c r="T310" s="158" t="s">
        <v>682</v>
      </c>
      <c r="U310" s="162" t="s">
        <v>690</v>
      </c>
      <c r="V310" s="35"/>
    </row>
    <row r="311" spans="1:22" x14ac:dyDescent="0.2">
      <c r="A311" s="10">
        <v>299</v>
      </c>
      <c r="B311" s="86" t="s">
        <v>527</v>
      </c>
      <c r="C311" s="14" t="s">
        <v>528</v>
      </c>
      <c r="D311" s="15" t="s">
        <v>664</v>
      </c>
      <c r="E311" s="166">
        <v>92677</v>
      </c>
      <c r="F311" s="167">
        <v>91601</v>
      </c>
      <c r="G311" s="168">
        <v>98.838978387302134</v>
      </c>
      <c r="H311" s="184"/>
      <c r="I311" s="211">
        <v>97408</v>
      </c>
      <c r="J311" s="211">
        <v>96406</v>
      </c>
      <c r="K311" s="212">
        <v>98.971337056504495</v>
      </c>
      <c r="M311" s="166">
        <v>37729</v>
      </c>
      <c r="N311" s="167">
        <v>36779</v>
      </c>
      <c r="O311" s="168">
        <v>97.482042990802825</v>
      </c>
      <c r="Q311" s="211">
        <v>37540</v>
      </c>
      <c r="R311" s="211">
        <v>36945</v>
      </c>
      <c r="S311" s="212">
        <v>98.4150239744272</v>
      </c>
      <c r="T311" s="158" t="s">
        <v>679</v>
      </c>
      <c r="U311" s="162" t="s">
        <v>695</v>
      </c>
      <c r="V311" s="35"/>
    </row>
    <row r="312" spans="1:22" x14ac:dyDescent="0.2">
      <c r="A312" s="10">
        <v>300</v>
      </c>
      <c r="B312" s="86" t="s">
        <v>529</v>
      </c>
      <c r="C312" s="14" t="s">
        <v>530</v>
      </c>
      <c r="D312" s="15" t="s">
        <v>664</v>
      </c>
      <c r="E312" s="166">
        <v>111598</v>
      </c>
      <c r="F312" s="167">
        <v>109550</v>
      </c>
      <c r="G312" s="168">
        <v>98.164841663829108</v>
      </c>
      <c r="H312" s="184"/>
      <c r="I312" s="211">
        <v>117431</v>
      </c>
      <c r="J312" s="211">
        <v>115398</v>
      </c>
      <c r="K312" s="212">
        <v>98.268770597201694</v>
      </c>
      <c r="M312" s="166">
        <v>32032</v>
      </c>
      <c r="N312" s="167">
        <v>31259</v>
      </c>
      <c r="O312" s="168">
        <v>97.586788211788217</v>
      </c>
      <c r="Q312" s="211">
        <v>30063</v>
      </c>
      <c r="R312" s="211">
        <v>29636</v>
      </c>
      <c r="S312" s="212">
        <v>98.579649402920495</v>
      </c>
      <c r="T312" s="158" t="s">
        <v>679</v>
      </c>
      <c r="U312" s="162" t="s">
        <v>695</v>
      </c>
      <c r="V312" s="35"/>
    </row>
    <row r="313" spans="1:22" x14ac:dyDescent="0.2">
      <c r="A313" s="10">
        <v>301</v>
      </c>
      <c r="B313" s="86" t="s">
        <v>531</v>
      </c>
      <c r="C313" s="14" t="s">
        <v>532</v>
      </c>
      <c r="D313" s="15" t="s">
        <v>664</v>
      </c>
      <c r="E313" s="166">
        <v>35155</v>
      </c>
      <c r="F313" s="167">
        <v>34516</v>
      </c>
      <c r="G313" s="168">
        <v>98.182335371924339</v>
      </c>
      <c r="H313" s="184"/>
      <c r="I313" s="211">
        <v>37118</v>
      </c>
      <c r="J313" s="211">
        <v>36399</v>
      </c>
      <c r="K313" s="212">
        <v>98.0629344253461</v>
      </c>
      <c r="M313" s="166">
        <v>30212</v>
      </c>
      <c r="N313" s="167">
        <v>30034</v>
      </c>
      <c r="O313" s="168">
        <v>99.410830133721689</v>
      </c>
      <c r="Q313" s="211">
        <v>28191</v>
      </c>
      <c r="R313" s="211">
        <v>28102</v>
      </c>
      <c r="S313" s="212">
        <v>99.684296406654596</v>
      </c>
      <c r="T313" s="158" t="s">
        <v>681</v>
      </c>
      <c r="U313" s="162" t="s">
        <v>693</v>
      </c>
      <c r="V313" s="35"/>
    </row>
    <row r="314" spans="1:22" x14ac:dyDescent="0.2">
      <c r="A314" s="10">
        <v>302</v>
      </c>
      <c r="B314" s="86" t="s">
        <v>533</v>
      </c>
      <c r="C314" s="14" t="s">
        <v>534</v>
      </c>
      <c r="D314" s="15" t="s">
        <v>664</v>
      </c>
      <c r="E314" s="166">
        <v>63833</v>
      </c>
      <c r="F314" s="167">
        <v>62509</v>
      </c>
      <c r="G314" s="168">
        <v>97.925837732834111</v>
      </c>
      <c r="H314" s="184"/>
      <c r="I314" s="211">
        <v>67489</v>
      </c>
      <c r="J314" s="211">
        <v>66004</v>
      </c>
      <c r="K314" s="212">
        <v>97.799641423046694</v>
      </c>
      <c r="M314" s="166">
        <v>60617</v>
      </c>
      <c r="N314" s="167">
        <v>59965</v>
      </c>
      <c r="O314" s="168">
        <v>98.924394146856486</v>
      </c>
      <c r="Q314" s="211">
        <v>59244</v>
      </c>
      <c r="R314" s="211">
        <v>59012</v>
      </c>
      <c r="S314" s="212">
        <v>99.608399162784394</v>
      </c>
      <c r="T314" s="158" t="s">
        <v>682</v>
      </c>
      <c r="U314" s="162" t="s">
        <v>690</v>
      </c>
      <c r="V314" s="35"/>
    </row>
    <row r="315" spans="1:22" x14ac:dyDescent="0.2">
      <c r="A315" s="10">
        <v>303</v>
      </c>
      <c r="B315" s="86" t="s">
        <v>649</v>
      </c>
      <c r="C315" s="14" t="s">
        <v>535</v>
      </c>
      <c r="D315" s="15" t="s">
        <v>663</v>
      </c>
      <c r="E315" s="166">
        <v>100093</v>
      </c>
      <c r="F315" s="167">
        <v>97706</v>
      </c>
      <c r="G315" s="168">
        <v>97.615217847401908</v>
      </c>
      <c r="H315" s="184"/>
      <c r="I315" s="211">
        <v>105901</v>
      </c>
      <c r="J315" s="211">
        <v>104620</v>
      </c>
      <c r="K315" s="212">
        <v>98.790379694242702</v>
      </c>
      <c r="M315" s="166">
        <v>87133</v>
      </c>
      <c r="N315" s="167">
        <v>85456</v>
      </c>
      <c r="O315" s="168">
        <v>98.075356064866355</v>
      </c>
      <c r="Q315" s="211">
        <v>87017</v>
      </c>
      <c r="R315" s="211">
        <v>85847</v>
      </c>
      <c r="S315" s="212">
        <v>98.655435144856696</v>
      </c>
      <c r="T315" s="158" t="s">
        <v>679</v>
      </c>
      <c r="U315" s="162" t="s">
        <v>695</v>
      </c>
      <c r="V315" s="35"/>
    </row>
    <row r="316" spans="1:22" x14ac:dyDescent="0.2">
      <c r="A316" s="10">
        <v>304</v>
      </c>
      <c r="B316" s="86" t="s">
        <v>536</v>
      </c>
      <c r="C316" s="14" t="s">
        <v>537</v>
      </c>
      <c r="D316" s="15" t="s">
        <v>664</v>
      </c>
      <c r="E316" s="166">
        <v>35504</v>
      </c>
      <c r="F316" s="167">
        <v>34529</v>
      </c>
      <c r="G316" s="168">
        <v>97.253830554303747</v>
      </c>
      <c r="H316" s="184"/>
      <c r="I316" s="211">
        <v>37196</v>
      </c>
      <c r="J316" s="211">
        <v>36296</v>
      </c>
      <c r="K316" s="212">
        <v>97.580384987632996</v>
      </c>
      <c r="M316" s="166">
        <v>11328</v>
      </c>
      <c r="N316" s="167">
        <v>11068</v>
      </c>
      <c r="O316" s="168">
        <v>97.704802259887003</v>
      </c>
      <c r="Q316" s="211">
        <v>10499</v>
      </c>
      <c r="R316" s="211">
        <v>10289</v>
      </c>
      <c r="S316" s="212">
        <v>97.999809505667201</v>
      </c>
      <c r="T316" s="158" t="s">
        <v>685</v>
      </c>
      <c r="U316" s="162" t="s">
        <v>696</v>
      </c>
      <c r="V316" s="35"/>
    </row>
    <row r="317" spans="1:22" x14ac:dyDescent="0.2">
      <c r="A317" s="10">
        <v>305</v>
      </c>
      <c r="B317" s="86" t="s">
        <v>538</v>
      </c>
      <c r="C317" s="14" t="s">
        <v>539</v>
      </c>
      <c r="D317" s="15" t="s">
        <v>664</v>
      </c>
      <c r="E317" s="166">
        <v>73247</v>
      </c>
      <c r="F317" s="167">
        <v>71905</v>
      </c>
      <c r="G317" s="168">
        <v>98.167843051592556</v>
      </c>
      <c r="H317" s="184"/>
      <c r="I317" s="211">
        <v>77632</v>
      </c>
      <c r="J317" s="211">
        <v>76116</v>
      </c>
      <c r="K317" s="212">
        <v>98.047197032151601</v>
      </c>
      <c r="M317" s="166">
        <v>31859</v>
      </c>
      <c r="N317" s="167">
        <v>31352</v>
      </c>
      <c r="O317" s="168">
        <v>98.408612950814529</v>
      </c>
      <c r="Q317" s="211">
        <v>31332</v>
      </c>
      <c r="R317" s="211">
        <v>30527</v>
      </c>
      <c r="S317" s="212">
        <v>97.430741733690695</v>
      </c>
      <c r="T317" s="158" t="s">
        <v>685</v>
      </c>
      <c r="U317" s="162" t="s">
        <v>696</v>
      </c>
      <c r="V317" s="35"/>
    </row>
    <row r="318" spans="1:22" x14ac:dyDescent="0.2">
      <c r="A318" s="10">
        <v>306</v>
      </c>
      <c r="B318" s="86" t="s">
        <v>540</v>
      </c>
      <c r="C318" s="14" t="s">
        <v>541</v>
      </c>
      <c r="D318" s="15" t="s">
        <v>664</v>
      </c>
      <c r="E318" s="166">
        <v>56220</v>
      </c>
      <c r="F318" s="167">
        <v>54285</v>
      </c>
      <c r="G318" s="168">
        <v>96.558164354322301</v>
      </c>
      <c r="H318" s="184"/>
      <c r="I318" s="211">
        <v>58928</v>
      </c>
      <c r="J318" s="211">
        <v>56968</v>
      </c>
      <c r="K318" s="212">
        <v>96.673907140917706</v>
      </c>
      <c r="M318" s="166">
        <v>33227</v>
      </c>
      <c r="N318" s="167">
        <v>32463</v>
      </c>
      <c r="O318" s="168">
        <v>97.700665121738353</v>
      </c>
      <c r="Q318" s="211">
        <v>32330</v>
      </c>
      <c r="R318" s="211">
        <v>31723</v>
      </c>
      <c r="S318" s="212">
        <v>98.122486854314801</v>
      </c>
      <c r="T318" s="158" t="s">
        <v>680</v>
      </c>
      <c r="U318" s="162" t="s">
        <v>692</v>
      </c>
      <c r="V318" s="35"/>
    </row>
    <row r="319" spans="1:22" x14ac:dyDescent="0.2">
      <c r="A319" s="10">
        <v>307</v>
      </c>
      <c r="B319" s="86" t="s">
        <v>542</v>
      </c>
      <c r="C319" s="14" t="s">
        <v>543</v>
      </c>
      <c r="D319" s="15" t="s">
        <v>664</v>
      </c>
      <c r="E319" s="166">
        <v>46495</v>
      </c>
      <c r="F319" s="167">
        <v>45790</v>
      </c>
      <c r="G319" s="168">
        <v>98.483707925583403</v>
      </c>
      <c r="H319" s="184"/>
      <c r="I319" s="211">
        <v>48752</v>
      </c>
      <c r="J319" s="211">
        <v>47848</v>
      </c>
      <c r="K319" s="212">
        <v>98.145717098785596</v>
      </c>
      <c r="M319" s="166">
        <v>16888</v>
      </c>
      <c r="N319" s="167">
        <v>16439</v>
      </c>
      <c r="O319" s="168">
        <v>97.341307437233539</v>
      </c>
      <c r="Q319" s="211">
        <v>16652</v>
      </c>
      <c r="R319" s="211">
        <v>16407</v>
      </c>
      <c r="S319" s="212">
        <v>98.528705260629295</v>
      </c>
      <c r="T319" s="158" t="s">
        <v>681</v>
      </c>
      <c r="U319" s="162" t="s">
        <v>693</v>
      </c>
      <c r="V319" s="35"/>
    </row>
    <row r="320" spans="1:22" x14ac:dyDescent="0.2">
      <c r="A320" s="10">
        <v>308</v>
      </c>
      <c r="B320" s="86" t="s">
        <v>544</v>
      </c>
      <c r="C320" s="14" t="s">
        <v>545</v>
      </c>
      <c r="D320" s="15" t="s">
        <v>664</v>
      </c>
      <c r="E320" s="166">
        <v>68286</v>
      </c>
      <c r="F320" s="167">
        <v>67261</v>
      </c>
      <c r="G320" s="168">
        <v>98.498960255396412</v>
      </c>
      <c r="H320" s="184"/>
      <c r="I320" s="211">
        <v>72564</v>
      </c>
      <c r="J320" s="211">
        <v>71593</v>
      </c>
      <c r="K320" s="212">
        <v>98.661870900170797</v>
      </c>
      <c r="M320" s="166">
        <v>35197</v>
      </c>
      <c r="N320" s="167">
        <v>34424</v>
      </c>
      <c r="O320" s="168">
        <v>97.803790095746805</v>
      </c>
      <c r="Q320" s="211">
        <v>36428</v>
      </c>
      <c r="R320" s="211">
        <v>35530</v>
      </c>
      <c r="S320" s="212">
        <v>97.534863291973195</v>
      </c>
      <c r="T320" s="158" t="s">
        <v>679</v>
      </c>
      <c r="U320" s="162" t="s">
        <v>695</v>
      </c>
      <c r="V320" s="35"/>
    </row>
    <row r="321" spans="1:22" x14ac:dyDescent="0.2">
      <c r="A321" s="10">
        <v>309</v>
      </c>
      <c r="B321" s="86" t="s">
        <v>546</v>
      </c>
      <c r="C321" s="14" t="s">
        <v>547</v>
      </c>
      <c r="D321" s="15" t="s">
        <v>664</v>
      </c>
      <c r="E321" s="166">
        <v>21706</v>
      </c>
      <c r="F321" s="167">
        <v>21252</v>
      </c>
      <c r="G321" s="168">
        <v>97.90841242052889</v>
      </c>
      <c r="H321" s="184"/>
      <c r="I321" s="211">
        <v>22827</v>
      </c>
      <c r="J321" s="211">
        <v>22316</v>
      </c>
      <c r="K321" s="212">
        <v>97.761422876418195</v>
      </c>
      <c r="M321" s="166">
        <v>12555</v>
      </c>
      <c r="N321" s="167">
        <v>12434</v>
      </c>
      <c r="O321" s="168">
        <v>99.036240541616877</v>
      </c>
      <c r="Q321" s="211">
        <v>14440</v>
      </c>
      <c r="R321" s="211">
        <v>14274</v>
      </c>
      <c r="S321" s="212">
        <v>98.850415512465304</v>
      </c>
      <c r="T321" s="158" t="s">
        <v>685</v>
      </c>
      <c r="U321" s="162" t="s">
        <v>696</v>
      </c>
      <c r="V321" s="35"/>
    </row>
    <row r="322" spans="1:22" x14ac:dyDescent="0.2">
      <c r="A322" s="10">
        <v>310</v>
      </c>
      <c r="B322" s="86" t="s">
        <v>548</v>
      </c>
      <c r="C322" s="14" t="s">
        <v>549</v>
      </c>
      <c r="D322" s="15" t="s">
        <v>654</v>
      </c>
      <c r="E322" s="166">
        <v>87945</v>
      </c>
      <c r="F322" s="167">
        <v>84750</v>
      </c>
      <c r="G322" s="168">
        <v>96.367047586559778</v>
      </c>
      <c r="H322" s="184"/>
      <c r="I322" s="211">
        <v>91690</v>
      </c>
      <c r="J322" s="211">
        <v>88577</v>
      </c>
      <c r="K322" s="212">
        <v>96.604864216381202</v>
      </c>
      <c r="M322" s="166">
        <v>1838877</v>
      </c>
      <c r="N322" s="167">
        <v>1809802</v>
      </c>
      <c r="O322" s="168">
        <v>98.418871952827729</v>
      </c>
      <c r="Q322" s="211">
        <v>2096950</v>
      </c>
      <c r="R322" s="211">
        <v>2063123</v>
      </c>
      <c r="S322" s="212">
        <v>98.386847564319595</v>
      </c>
      <c r="T322" s="158" t="s">
        <v>683</v>
      </c>
      <c r="U322" s="162" t="s">
        <v>688</v>
      </c>
      <c r="V322" s="35"/>
    </row>
    <row r="323" spans="1:22" x14ac:dyDescent="0.2">
      <c r="A323" s="10">
        <v>311</v>
      </c>
      <c r="B323" s="86" t="s">
        <v>650</v>
      </c>
      <c r="C323" s="14" t="s">
        <v>550</v>
      </c>
      <c r="D323" s="15" t="s">
        <v>664</v>
      </c>
      <c r="E323" s="166">
        <v>38813</v>
      </c>
      <c r="F323" s="167">
        <v>37483</v>
      </c>
      <c r="G323" s="168">
        <v>96.573313065210115</v>
      </c>
      <c r="H323" s="184"/>
      <c r="I323" s="211">
        <v>41048</v>
      </c>
      <c r="J323" s="211">
        <v>39530</v>
      </c>
      <c r="K323" s="212">
        <v>96.301890469694001</v>
      </c>
      <c r="M323" s="166">
        <v>18342</v>
      </c>
      <c r="N323" s="167">
        <v>17839</v>
      </c>
      <c r="O323" s="168">
        <v>97.257660015265515</v>
      </c>
      <c r="Q323" s="211">
        <v>17514</v>
      </c>
      <c r="R323" s="211">
        <v>16899</v>
      </c>
      <c r="S323" s="212">
        <v>96.488523466940705</v>
      </c>
      <c r="T323" s="158" t="s">
        <v>685</v>
      </c>
      <c r="U323" s="162" t="s">
        <v>696</v>
      </c>
      <c r="V323" s="35"/>
    </row>
    <row r="324" spans="1:22" x14ac:dyDescent="0.2">
      <c r="A324" s="10">
        <v>312</v>
      </c>
      <c r="B324" s="86" t="s">
        <v>551</v>
      </c>
      <c r="C324" s="14" t="s">
        <v>552</v>
      </c>
      <c r="D324" s="15" t="s">
        <v>665</v>
      </c>
      <c r="E324" s="166">
        <v>125876</v>
      </c>
      <c r="F324" s="167">
        <v>119759</v>
      </c>
      <c r="G324" s="168">
        <v>95.140455686548663</v>
      </c>
      <c r="H324" s="184"/>
      <c r="I324" s="211">
        <v>131299</v>
      </c>
      <c r="J324" s="211">
        <v>125566</v>
      </c>
      <c r="K324" s="212">
        <v>95.633630111425006</v>
      </c>
      <c r="M324" s="166">
        <v>84255</v>
      </c>
      <c r="N324" s="167">
        <v>82379</v>
      </c>
      <c r="O324" s="168">
        <v>97.773425909441585</v>
      </c>
      <c r="Q324" s="211">
        <v>82717</v>
      </c>
      <c r="R324" s="211">
        <v>81521</v>
      </c>
      <c r="S324" s="212">
        <v>98.554106169227595</v>
      </c>
      <c r="T324" s="158" t="s">
        <v>680</v>
      </c>
      <c r="U324" s="162" t="s">
        <v>692</v>
      </c>
      <c r="V324" s="35"/>
    </row>
    <row r="325" spans="1:22" x14ac:dyDescent="0.2">
      <c r="A325" s="10">
        <v>313</v>
      </c>
      <c r="B325" s="86" t="s">
        <v>582</v>
      </c>
      <c r="C325" s="14" t="s">
        <v>591</v>
      </c>
      <c r="D325" s="15" t="s">
        <v>663</v>
      </c>
      <c r="E325" s="166">
        <v>286283</v>
      </c>
      <c r="F325" s="167">
        <v>280715</v>
      </c>
      <c r="G325" s="168">
        <v>98.055071380417274</v>
      </c>
      <c r="H325" s="184"/>
      <c r="I325" s="211">
        <v>305228</v>
      </c>
      <c r="J325" s="211">
        <v>298783</v>
      </c>
      <c r="K325" s="212">
        <v>97.888463705819902</v>
      </c>
      <c r="M325" s="166">
        <v>155254</v>
      </c>
      <c r="N325" s="167">
        <v>152171</v>
      </c>
      <c r="O325" s="168">
        <v>98.014221855797601</v>
      </c>
      <c r="Q325" s="211">
        <v>151366</v>
      </c>
      <c r="R325" s="211">
        <v>148730</v>
      </c>
      <c r="S325" s="212">
        <v>98.258525692691805</v>
      </c>
      <c r="T325" s="158" t="s">
        <v>685</v>
      </c>
      <c r="U325" s="162" t="s">
        <v>696</v>
      </c>
      <c r="V325" s="35"/>
    </row>
    <row r="326" spans="1:22" x14ac:dyDescent="0.2">
      <c r="A326" s="10">
        <v>314</v>
      </c>
      <c r="B326" s="86" t="s">
        <v>553</v>
      </c>
      <c r="C326" s="14" t="s">
        <v>554</v>
      </c>
      <c r="D326" s="15" t="s">
        <v>664</v>
      </c>
      <c r="E326" s="166">
        <v>71547.7</v>
      </c>
      <c r="F326" s="167">
        <v>70687.7</v>
      </c>
      <c r="G326" s="168">
        <v>98.798004687781713</v>
      </c>
      <c r="H326" s="184"/>
      <c r="I326" s="211">
        <v>75670</v>
      </c>
      <c r="J326" s="211">
        <v>74710</v>
      </c>
      <c r="K326" s="212">
        <v>98.731333421435096</v>
      </c>
      <c r="M326" s="166">
        <v>58874.400000000001</v>
      </c>
      <c r="N326" s="167">
        <v>58256</v>
      </c>
      <c r="O326" s="168">
        <v>98.949628361393067</v>
      </c>
      <c r="Q326" s="211">
        <v>59670</v>
      </c>
      <c r="R326" s="211">
        <v>59081</v>
      </c>
      <c r="S326" s="212">
        <v>99.012904307021898</v>
      </c>
      <c r="T326" s="158" t="s">
        <v>679</v>
      </c>
      <c r="U326" s="162" t="s">
        <v>695</v>
      </c>
      <c r="V326" s="35"/>
    </row>
    <row r="327" spans="1:22" x14ac:dyDescent="0.2">
      <c r="A327" s="10">
        <v>315</v>
      </c>
      <c r="B327" s="86" t="s">
        <v>651</v>
      </c>
      <c r="C327" s="14" t="s">
        <v>555</v>
      </c>
      <c r="D327" s="15" t="s">
        <v>663</v>
      </c>
      <c r="E327" s="166">
        <v>78817</v>
      </c>
      <c r="F327" s="167">
        <v>77326</v>
      </c>
      <c r="G327" s="168">
        <v>98.108276133321496</v>
      </c>
      <c r="H327" s="184"/>
      <c r="I327" s="211">
        <v>82694</v>
      </c>
      <c r="J327" s="211">
        <v>81297</v>
      </c>
      <c r="K327" s="212">
        <v>98.310639224127499</v>
      </c>
      <c r="M327" s="166">
        <v>81510</v>
      </c>
      <c r="N327" s="167">
        <v>80136</v>
      </c>
      <c r="O327" s="168">
        <v>98.314317261685673</v>
      </c>
      <c r="Q327" s="211">
        <v>87364</v>
      </c>
      <c r="R327" s="211">
        <v>86554</v>
      </c>
      <c r="S327" s="212">
        <v>99.072844649970193</v>
      </c>
      <c r="T327" s="158" t="s">
        <v>679</v>
      </c>
      <c r="U327" s="162" t="s">
        <v>695</v>
      </c>
      <c r="V327" s="35"/>
    </row>
    <row r="328" spans="1:22" x14ac:dyDescent="0.2">
      <c r="A328" s="10">
        <v>316</v>
      </c>
      <c r="B328" s="86" t="s">
        <v>556</v>
      </c>
      <c r="C328" s="14" t="s">
        <v>557</v>
      </c>
      <c r="D328" s="15" t="s">
        <v>665</v>
      </c>
      <c r="E328" s="166">
        <v>146720</v>
      </c>
      <c r="F328" s="167">
        <v>140005</v>
      </c>
      <c r="G328" s="168">
        <v>95.423255179934571</v>
      </c>
      <c r="H328" s="184"/>
      <c r="I328" s="211">
        <v>154378</v>
      </c>
      <c r="J328" s="211">
        <v>147382</v>
      </c>
      <c r="K328" s="212">
        <v>95.468266203733606</v>
      </c>
      <c r="M328" s="166">
        <v>75579</v>
      </c>
      <c r="N328" s="167">
        <v>73736</v>
      </c>
      <c r="O328" s="168">
        <v>97.561491948821768</v>
      </c>
      <c r="Q328" s="211">
        <v>72459</v>
      </c>
      <c r="R328" s="211">
        <v>70957</v>
      </c>
      <c r="S328" s="212">
        <v>97.927103603417095</v>
      </c>
      <c r="T328" s="158" t="s">
        <v>680</v>
      </c>
      <c r="U328" s="162" t="s">
        <v>692</v>
      </c>
      <c r="V328" s="35"/>
    </row>
    <row r="329" spans="1:22" x14ac:dyDescent="0.2">
      <c r="A329" s="10">
        <v>317</v>
      </c>
      <c r="B329" s="86" t="s">
        <v>558</v>
      </c>
      <c r="C329" s="14" t="s">
        <v>559</v>
      </c>
      <c r="D329" s="15" t="s">
        <v>664</v>
      </c>
      <c r="E329" s="166">
        <v>69607</v>
      </c>
      <c r="F329" s="167">
        <v>68684</v>
      </c>
      <c r="G329" s="168">
        <v>98.673983938397001</v>
      </c>
      <c r="H329" s="184"/>
      <c r="I329" s="211">
        <v>73307</v>
      </c>
      <c r="J329" s="211">
        <v>72390</v>
      </c>
      <c r="K329" s="212">
        <v>98.749096266386502</v>
      </c>
      <c r="M329" s="166">
        <v>48484</v>
      </c>
      <c r="N329" s="167">
        <v>47445</v>
      </c>
      <c r="O329" s="168">
        <v>97.857024997937458</v>
      </c>
      <c r="Q329" s="211">
        <v>47014</v>
      </c>
      <c r="R329" s="211">
        <v>46290</v>
      </c>
      <c r="S329" s="212">
        <v>98.460033181605397</v>
      </c>
      <c r="T329" s="158" t="s">
        <v>679</v>
      </c>
      <c r="U329" s="162" t="s">
        <v>695</v>
      </c>
      <c r="V329" s="35"/>
    </row>
    <row r="330" spans="1:22" x14ac:dyDescent="0.2">
      <c r="A330" s="10">
        <v>318</v>
      </c>
      <c r="B330" s="86" t="s">
        <v>652</v>
      </c>
      <c r="C330" s="14" t="s">
        <v>560</v>
      </c>
      <c r="D330" s="15" t="s">
        <v>663</v>
      </c>
      <c r="E330" s="166">
        <v>105630</v>
      </c>
      <c r="F330" s="167">
        <v>105213</v>
      </c>
      <c r="G330" s="168">
        <v>99.605225788128365</v>
      </c>
      <c r="H330" s="184"/>
      <c r="I330" s="211">
        <v>113114</v>
      </c>
      <c r="J330" s="211">
        <v>112533</v>
      </c>
      <c r="K330" s="212">
        <v>99.486358894566493</v>
      </c>
      <c r="M330" s="166">
        <v>59340</v>
      </c>
      <c r="N330" s="167">
        <v>59161</v>
      </c>
      <c r="O330" s="168">
        <v>99.698348500168521</v>
      </c>
      <c r="Q330" s="211">
        <v>65966</v>
      </c>
      <c r="R330" s="211">
        <v>65253</v>
      </c>
      <c r="S330" s="212">
        <v>98.919140163114307</v>
      </c>
      <c r="T330" s="158" t="s">
        <v>679</v>
      </c>
      <c r="U330" s="162" t="s">
        <v>695</v>
      </c>
      <c r="V330" s="35"/>
    </row>
    <row r="331" spans="1:22" x14ac:dyDescent="0.2">
      <c r="A331" s="10">
        <v>319</v>
      </c>
      <c r="B331" s="86" t="s">
        <v>561</v>
      </c>
      <c r="C331" s="14" t="s">
        <v>562</v>
      </c>
      <c r="D331" s="15" t="s">
        <v>665</v>
      </c>
      <c r="E331" s="166">
        <v>100234</v>
      </c>
      <c r="F331" s="167">
        <v>94149</v>
      </c>
      <c r="G331" s="168">
        <v>93.929205658758505</v>
      </c>
      <c r="H331" s="184"/>
      <c r="I331" s="211">
        <v>106123</v>
      </c>
      <c r="J331" s="211">
        <v>99772</v>
      </c>
      <c r="K331" s="212">
        <v>94.0154349198571</v>
      </c>
      <c r="M331" s="166">
        <v>78319</v>
      </c>
      <c r="N331" s="167">
        <v>76870</v>
      </c>
      <c r="O331" s="168">
        <v>98.149874232306331</v>
      </c>
      <c r="Q331" s="211">
        <v>75229</v>
      </c>
      <c r="R331" s="211">
        <v>73149</v>
      </c>
      <c r="S331" s="212">
        <v>97.235108801127197</v>
      </c>
      <c r="T331" s="158" t="s">
        <v>686</v>
      </c>
      <c r="U331" s="162" t="s">
        <v>694</v>
      </c>
      <c r="V331" s="35"/>
    </row>
    <row r="332" spans="1:22" x14ac:dyDescent="0.2">
      <c r="A332" s="10">
        <v>320</v>
      </c>
      <c r="B332" s="86" t="s">
        <v>563</v>
      </c>
      <c r="C332" s="14" t="s">
        <v>564</v>
      </c>
      <c r="D332" s="15" t="s">
        <v>664</v>
      </c>
      <c r="E332" s="166">
        <v>48874</v>
      </c>
      <c r="F332" s="167">
        <v>47865</v>
      </c>
      <c r="G332" s="168">
        <v>97.935507631869697</v>
      </c>
      <c r="H332" s="184"/>
      <c r="I332" s="211">
        <v>50802</v>
      </c>
      <c r="J332" s="211">
        <v>49818</v>
      </c>
      <c r="K332" s="212">
        <v>98.063068383134507</v>
      </c>
      <c r="M332" s="166">
        <v>42609</v>
      </c>
      <c r="N332" s="167">
        <v>42154</v>
      </c>
      <c r="O332" s="168">
        <v>98.932150484639394</v>
      </c>
      <c r="Q332" s="211">
        <v>41724</v>
      </c>
      <c r="R332" s="211">
        <v>41263</v>
      </c>
      <c r="S332" s="212">
        <v>98.895120314447297</v>
      </c>
      <c r="T332" s="158" t="s">
        <v>686</v>
      </c>
      <c r="U332" s="162" t="s">
        <v>694</v>
      </c>
      <c r="V332" s="35"/>
    </row>
    <row r="333" spans="1:22" x14ac:dyDescent="0.2">
      <c r="A333" s="10">
        <v>321</v>
      </c>
      <c r="B333" s="86" t="s">
        <v>565</v>
      </c>
      <c r="C333" s="14" t="s">
        <v>566</v>
      </c>
      <c r="D333" s="15" t="s">
        <v>664</v>
      </c>
      <c r="E333" s="166">
        <v>59571</v>
      </c>
      <c r="F333" s="167">
        <v>58057</v>
      </c>
      <c r="G333" s="168">
        <v>97.458494905239121</v>
      </c>
      <c r="H333" s="184"/>
      <c r="I333" s="211">
        <v>62368</v>
      </c>
      <c r="J333" s="211">
        <v>60749</v>
      </c>
      <c r="K333" s="212">
        <v>97.404117496151798</v>
      </c>
      <c r="M333" s="166">
        <v>33224</v>
      </c>
      <c r="N333" s="167">
        <v>32531</v>
      </c>
      <c r="O333" s="168">
        <v>97.914158439682154</v>
      </c>
      <c r="Q333" s="211">
        <v>32009</v>
      </c>
      <c r="R333" s="211">
        <v>31859</v>
      </c>
      <c r="S333" s="212">
        <v>99.531381798869006</v>
      </c>
      <c r="T333" s="158" t="s">
        <v>679</v>
      </c>
      <c r="U333" s="162" t="s">
        <v>695</v>
      </c>
      <c r="V333" s="35"/>
    </row>
    <row r="334" spans="1:22" x14ac:dyDescent="0.2">
      <c r="A334" s="10">
        <v>322</v>
      </c>
      <c r="B334" s="86" t="s">
        <v>567</v>
      </c>
      <c r="C334" s="14" t="s">
        <v>568</v>
      </c>
      <c r="D334" s="15" t="s">
        <v>664</v>
      </c>
      <c r="E334" s="166">
        <v>74260</v>
      </c>
      <c r="F334" s="167">
        <v>73396</v>
      </c>
      <c r="G334" s="168">
        <v>98.836520333961758</v>
      </c>
      <c r="H334" s="184"/>
      <c r="I334" s="211">
        <v>77827</v>
      </c>
      <c r="J334" s="211">
        <v>76987</v>
      </c>
      <c r="K334" s="212">
        <v>98.920683053439006</v>
      </c>
      <c r="M334" s="166">
        <v>42358</v>
      </c>
      <c r="N334" s="167">
        <v>41731</v>
      </c>
      <c r="O334" s="168">
        <v>98.519760139761075</v>
      </c>
      <c r="Q334" s="211">
        <v>41883</v>
      </c>
      <c r="R334" s="211">
        <v>41518</v>
      </c>
      <c r="S334" s="212">
        <v>99.128524699758799</v>
      </c>
      <c r="T334" s="158" t="s">
        <v>686</v>
      </c>
      <c r="U334" s="162" t="s">
        <v>694</v>
      </c>
      <c r="V334" s="35"/>
    </row>
    <row r="335" spans="1:22" x14ac:dyDescent="0.2">
      <c r="A335" s="10">
        <v>323</v>
      </c>
      <c r="B335" s="86" t="s">
        <v>569</v>
      </c>
      <c r="C335" s="14" t="s">
        <v>570</v>
      </c>
      <c r="D335" s="15" t="s">
        <v>664</v>
      </c>
      <c r="E335" s="166">
        <v>104909</v>
      </c>
      <c r="F335" s="167">
        <v>103764</v>
      </c>
      <c r="G335" s="168">
        <v>98.908577910379464</v>
      </c>
      <c r="H335" s="184"/>
      <c r="I335" s="211">
        <v>110257</v>
      </c>
      <c r="J335" s="211">
        <v>108390</v>
      </c>
      <c r="K335" s="212">
        <v>98.306683475878998</v>
      </c>
      <c r="M335" s="166">
        <v>73972</v>
      </c>
      <c r="N335" s="167">
        <v>73021</v>
      </c>
      <c r="O335" s="168">
        <v>98.714378413453744</v>
      </c>
      <c r="Q335" s="211">
        <v>72311</v>
      </c>
      <c r="R335" s="211">
        <v>71684</v>
      </c>
      <c r="S335" s="212">
        <v>99.132912005089096</v>
      </c>
      <c r="T335" s="158" t="s">
        <v>679</v>
      </c>
      <c r="U335" s="162" t="s">
        <v>695</v>
      </c>
      <c r="V335" s="35"/>
    </row>
    <row r="336" spans="1:22" x14ac:dyDescent="0.2">
      <c r="A336" s="10">
        <v>324</v>
      </c>
      <c r="B336" s="156" t="s">
        <v>571</v>
      </c>
      <c r="C336" s="14" t="s">
        <v>572</v>
      </c>
      <c r="D336" s="15" t="s">
        <v>664</v>
      </c>
      <c r="E336" s="166">
        <v>58304</v>
      </c>
      <c r="F336" s="167">
        <v>56949</v>
      </c>
      <c r="G336" s="168">
        <v>97.67597420417124</v>
      </c>
      <c r="H336" s="184"/>
      <c r="I336" s="211">
        <v>61510</v>
      </c>
      <c r="J336" s="211">
        <v>59707</v>
      </c>
      <c r="K336" s="212">
        <v>97.068769305803897</v>
      </c>
      <c r="M336" s="166">
        <v>28392</v>
      </c>
      <c r="N336" s="167">
        <v>28150</v>
      </c>
      <c r="O336" s="168">
        <v>99.147647224570306</v>
      </c>
      <c r="Q336" s="211">
        <v>27242</v>
      </c>
      <c r="R336" s="211">
        <v>26649</v>
      </c>
      <c r="S336" s="212">
        <v>97.823214154614107</v>
      </c>
      <c r="T336" s="158" t="s">
        <v>680</v>
      </c>
      <c r="U336" s="162" t="s">
        <v>692</v>
      </c>
      <c r="V336" s="35"/>
    </row>
    <row r="337" spans="1:40" x14ac:dyDescent="0.2">
      <c r="A337" s="10">
        <v>325</v>
      </c>
      <c r="B337" s="86" t="s">
        <v>573</v>
      </c>
      <c r="C337" s="14" t="s">
        <v>574</v>
      </c>
      <c r="D337" s="15" t="s">
        <v>664</v>
      </c>
      <c r="E337" s="166">
        <v>53365</v>
      </c>
      <c r="F337" s="167">
        <v>51724</v>
      </c>
      <c r="G337" s="168">
        <v>96.924950810456295</v>
      </c>
      <c r="H337" s="183"/>
      <c r="I337" s="211">
        <v>55232</v>
      </c>
      <c r="J337" s="211">
        <v>53669</v>
      </c>
      <c r="K337" s="212">
        <v>97.170118771726493</v>
      </c>
      <c r="M337" s="166">
        <v>30770</v>
      </c>
      <c r="N337" s="167">
        <v>29576</v>
      </c>
      <c r="O337" s="168">
        <v>96.119597010074756</v>
      </c>
      <c r="Q337" s="211">
        <v>29827</v>
      </c>
      <c r="R337" s="211">
        <v>28843</v>
      </c>
      <c r="S337" s="212">
        <v>96.700975626110505</v>
      </c>
      <c r="T337" s="158" t="s">
        <v>686</v>
      </c>
      <c r="U337" s="162" t="s">
        <v>694</v>
      </c>
      <c r="V337" s="35"/>
    </row>
    <row r="338" spans="1:40" x14ac:dyDescent="0.2">
      <c r="A338" s="10">
        <f>+A337+1</f>
        <v>326</v>
      </c>
      <c r="B338" s="86" t="s">
        <v>653</v>
      </c>
      <c r="C338" s="14" t="s">
        <v>575</v>
      </c>
      <c r="D338" s="15" t="s">
        <v>663</v>
      </c>
      <c r="E338" s="169">
        <v>98184</v>
      </c>
      <c r="F338" s="170">
        <v>95800</v>
      </c>
      <c r="G338" s="171">
        <v>97.571905809500521</v>
      </c>
      <c r="H338" s="183"/>
      <c r="I338" s="211">
        <v>103115</v>
      </c>
      <c r="J338" s="211">
        <v>100358</v>
      </c>
      <c r="K338" s="212">
        <v>97.326286185327007</v>
      </c>
      <c r="M338" s="169">
        <v>105780</v>
      </c>
      <c r="N338" s="170">
        <v>104770</v>
      </c>
      <c r="O338" s="171">
        <v>99.045188126299863</v>
      </c>
      <c r="Q338" s="211">
        <v>103913</v>
      </c>
      <c r="R338" s="211">
        <v>102777</v>
      </c>
      <c r="S338" s="212">
        <v>98.906777785262605</v>
      </c>
      <c r="T338" s="158" t="s">
        <v>684</v>
      </c>
      <c r="U338" s="162" t="s">
        <v>689</v>
      </c>
      <c r="V338" s="35"/>
    </row>
    <row r="339" spans="1:40" x14ac:dyDescent="0.2">
      <c r="A339" s="220">
        <f t="shared" ref="A339:A345" si="0">+A338+1</f>
        <v>327</v>
      </c>
      <c r="B339" s="202" t="str">
        <f>+C339</f>
        <v>Inner London</v>
      </c>
      <c r="C339" s="203" t="s">
        <v>654</v>
      </c>
      <c r="D339" s="204"/>
      <c r="E339" s="172">
        <v>1254288</v>
      </c>
      <c r="F339" s="173">
        <v>1203863</v>
      </c>
      <c r="G339" s="174">
        <v>95.979790925210168</v>
      </c>
      <c r="H339" s="183"/>
      <c r="I339" s="172">
        <v>1334176</v>
      </c>
      <c r="J339" s="173">
        <v>1279570</v>
      </c>
      <c r="K339" s="174">
        <v>95.907136689612159</v>
      </c>
      <c r="M339" s="172">
        <v>5114988</v>
      </c>
      <c r="N339" s="173">
        <v>5047464</v>
      </c>
      <c r="O339" s="174">
        <v>98.679879600890558</v>
      </c>
      <c r="Q339" s="172">
        <v>5877155</v>
      </c>
      <c r="R339" s="173">
        <v>5809414</v>
      </c>
      <c r="S339" s="174">
        <v>98.847384491305746</v>
      </c>
      <c r="T339" s="160"/>
      <c r="U339" s="36"/>
      <c r="V339" s="36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s="3" customFormat="1" x14ac:dyDescent="0.2">
      <c r="A340" s="220">
        <f t="shared" si="0"/>
        <v>328</v>
      </c>
      <c r="B340" s="205" t="str">
        <f t="shared" ref="B340:B343" si="1">+C340</f>
        <v>Outer London</v>
      </c>
      <c r="C340" s="206" t="s">
        <v>655</v>
      </c>
      <c r="D340" s="207"/>
      <c r="E340" s="201">
        <v>2572175</v>
      </c>
      <c r="F340" s="155">
        <v>2496094</v>
      </c>
      <c r="G340" s="176">
        <v>97.042153041686504</v>
      </c>
      <c r="H340" s="183"/>
      <c r="I340" s="175">
        <v>2697258</v>
      </c>
      <c r="J340" s="155">
        <v>2618155</v>
      </c>
      <c r="K340" s="176">
        <v>97.067280920104793</v>
      </c>
      <c r="L340" s="130"/>
      <c r="M340" s="175">
        <v>2155280</v>
      </c>
      <c r="N340" s="155">
        <v>2124118</v>
      </c>
      <c r="O340" s="176">
        <v>98.5541553765636</v>
      </c>
      <c r="P340" s="130"/>
      <c r="Q340" s="175">
        <v>2218917</v>
      </c>
      <c r="R340" s="155">
        <v>2189278</v>
      </c>
      <c r="S340" s="176">
        <v>98.664258284559537</v>
      </c>
      <c r="T340" s="161"/>
      <c r="U340" s="45"/>
      <c r="V340" s="45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s="6" customFormat="1" x14ac:dyDescent="0.2">
      <c r="A341" s="220">
        <f t="shared" si="0"/>
        <v>329</v>
      </c>
      <c r="B341" s="205" t="s">
        <v>656</v>
      </c>
      <c r="C341" s="206"/>
      <c r="D341" s="207"/>
      <c r="E341" s="175">
        <v>3826463</v>
      </c>
      <c r="F341" s="155">
        <v>3699957</v>
      </c>
      <c r="G341" s="176">
        <v>96.693918117070524</v>
      </c>
      <c r="H341" s="183"/>
      <c r="I341" s="175">
        <v>4031434</v>
      </c>
      <c r="J341" s="155">
        <v>3897725</v>
      </c>
      <c r="K341" s="176">
        <v>96.683338980620789</v>
      </c>
      <c r="L341" s="130"/>
      <c r="M341" s="175">
        <v>7270268</v>
      </c>
      <c r="N341" s="155">
        <v>7171582</v>
      </c>
      <c r="O341" s="176">
        <v>98.642608498063623</v>
      </c>
      <c r="P341" s="130"/>
      <c r="Q341" s="175">
        <v>8096072</v>
      </c>
      <c r="R341" s="155">
        <v>7998692</v>
      </c>
      <c r="S341" s="176">
        <v>98.797194491353338</v>
      </c>
      <c r="T341" s="161"/>
      <c r="U341" s="45"/>
      <c r="V341" s="45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1:40" s="7" customFormat="1" x14ac:dyDescent="0.2">
      <c r="A342" s="220">
        <f t="shared" si="0"/>
        <v>330</v>
      </c>
      <c r="B342" s="205" t="str">
        <f t="shared" si="1"/>
        <v>Metropolitan</v>
      </c>
      <c r="C342" s="206" t="s">
        <v>665</v>
      </c>
      <c r="D342" s="207"/>
      <c r="E342" s="175">
        <v>4623307</v>
      </c>
      <c r="F342" s="155">
        <v>4412705</v>
      </c>
      <c r="G342" s="176">
        <v>95.444775784952199</v>
      </c>
      <c r="H342" s="183"/>
      <c r="I342" s="175">
        <v>4912919</v>
      </c>
      <c r="J342" s="155">
        <v>4686903</v>
      </c>
      <c r="K342" s="176">
        <v>95.399557778176273</v>
      </c>
      <c r="L342" s="130"/>
      <c r="M342" s="175">
        <v>4404453</v>
      </c>
      <c r="N342" s="155">
        <v>4283405</v>
      </c>
      <c r="O342" s="176">
        <v>97.25169050504114</v>
      </c>
      <c r="P342" s="130"/>
      <c r="Q342" s="175">
        <v>4294139</v>
      </c>
      <c r="R342" s="155">
        <v>4190309</v>
      </c>
      <c r="S342" s="176">
        <v>97.582053119379694</v>
      </c>
      <c r="T342" s="161"/>
      <c r="U342" s="45"/>
      <c r="V342" s="45"/>
    </row>
    <row r="343" spans="1:40" s="7" customFormat="1" x14ac:dyDescent="0.2">
      <c r="A343" s="220">
        <f t="shared" si="0"/>
        <v>331</v>
      </c>
      <c r="B343" s="205" t="str">
        <f t="shared" si="1"/>
        <v>Unitary Authority</v>
      </c>
      <c r="C343" s="206" t="s">
        <v>663</v>
      </c>
      <c r="D343" s="207"/>
      <c r="E343" s="175">
        <v>6062002</v>
      </c>
      <c r="F343" s="155">
        <v>5878903</v>
      </c>
      <c r="G343" s="176">
        <v>96.979562197439066</v>
      </c>
      <c r="H343" s="183"/>
      <c r="I343" s="175">
        <v>6431360</v>
      </c>
      <c r="J343" s="155">
        <v>6233776</v>
      </c>
      <c r="K343" s="176">
        <v>96.927803761568327</v>
      </c>
      <c r="L343" s="130"/>
      <c r="M343" s="175">
        <v>4980088</v>
      </c>
      <c r="N343" s="155">
        <v>4889426</v>
      </c>
      <c r="O343" s="176">
        <v>98.179510080946358</v>
      </c>
      <c r="P343" s="130"/>
      <c r="Q343" s="175">
        <v>4950996</v>
      </c>
      <c r="R343" s="155">
        <v>4860225</v>
      </c>
      <c r="S343" s="176">
        <v>98.166611324266867</v>
      </c>
      <c r="T343" s="161"/>
      <c r="U343" s="45"/>
      <c r="V343" s="45"/>
    </row>
    <row r="344" spans="1:40" s="7" customFormat="1" x14ac:dyDescent="0.2">
      <c r="A344" s="220">
        <f t="shared" si="0"/>
        <v>332</v>
      </c>
      <c r="B344" s="208" t="s">
        <v>657</v>
      </c>
      <c r="C344" s="206" t="s">
        <v>664</v>
      </c>
      <c r="D344" s="207"/>
      <c r="E344" s="175">
        <v>12285319.699999999</v>
      </c>
      <c r="F344" s="155">
        <v>12047030.699999999</v>
      </c>
      <c r="G344" s="176">
        <v>98.060376076334421</v>
      </c>
      <c r="H344" s="183"/>
      <c r="I344" s="175">
        <v>12943776</v>
      </c>
      <c r="J344" s="155">
        <v>12683211</v>
      </c>
      <c r="K344" s="176">
        <v>97.986947549154124</v>
      </c>
      <c r="L344" s="130"/>
      <c r="M344" s="175">
        <v>7988405.4000000004</v>
      </c>
      <c r="N344" s="155">
        <v>7861058</v>
      </c>
      <c r="O344" s="176">
        <v>98.405847054281949</v>
      </c>
      <c r="P344" s="130"/>
      <c r="Q344" s="175">
        <v>7946252</v>
      </c>
      <c r="R344" s="155">
        <v>7824084</v>
      </c>
      <c r="S344" s="176">
        <v>98.46257078179751</v>
      </c>
      <c r="T344" s="161"/>
      <c r="U344" s="45"/>
      <c r="V344" s="45"/>
    </row>
    <row r="345" spans="1:40" s="7" customFormat="1" x14ac:dyDescent="0.2">
      <c r="A345" s="220">
        <f t="shared" si="0"/>
        <v>333</v>
      </c>
      <c r="B345" s="209" t="s">
        <v>658</v>
      </c>
      <c r="C345" s="210"/>
      <c r="D345" s="217"/>
      <c r="E345" s="177">
        <v>26797091.699999999</v>
      </c>
      <c r="F345" s="178">
        <v>26038595.699999999</v>
      </c>
      <c r="G345" s="179">
        <v>97.169483880969068</v>
      </c>
      <c r="H345" s="183"/>
      <c r="I345" s="177">
        <v>28319489</v>
      </c>
      <c r="J345" s="178">
        <v>27501615</v>
      </c>
      <c r="K345" s="179">
        <v>97.111974725250164</v>
      </c>
      <c r="L345" s="130"/>
      <c r="M345" s="177">
        <v>24643214.399999999</v>
      </c>
      <c r="N345" s="178">
        <v>24205471</v>
      </c>
      <c r="O345" s="179">
        <v>98.223675723082621</v>
      </c>
      <c r="P345" s="46"/>
      <c r="Q345" s="177">
        <v>25287459</v>
      </c>
      <c r="R345" s="178">
        <v>24873310</v>
      </c>
      <c r="S345" s="179">
        <v>98.362235604613332</v>
      </c>
      <c r="T345" s="161"/>
      <c r="U345" s="45"/>
      <c r="V345" s="45"/>
    </row>
    <row r="346" spans="1:40" s="7" customFormat="1" x14ac:dyDescent="0.2">
      <c r="B346" s="228"/>
      <c r="C346" s="9"/>
      <c r="D346" s="12"/>
      <c r="E346"/>
      <c r="F346"/>
      <c r="G346" s="12"/>
      <c r="H346" s="130"/>
      <c r="I346" s="11"/>
      <c r="J346"/>
      <c r="K346" s="12"/>
      <c r="L346" s="130"/>
      <c r="M346"/>
      <c r="N346"/>
      <c r="O346" s="12"/>
      <c r="P346" s="130"/>
      <c r="Q346"/>
      <c r="R346"/>
      <c r="S346" s="12"/>
      <c r="T346" s="12"/>
      <c r="U346"/>
      <c r="V346"/>
    </row>
    <row r="347" spans="1:40" s="7" customFormat="1" x14ac:dyDescent="0.2">
      <c r="A347" s="227" t="s">
        <v>706</v>
      </c>
      <c r="B347" s="221"/>
      <c r="C347" s="222"/>
      <c r="D347" s="223"/>
      <c r="E347" s="222"/>
      <c r="F347" s="130"/>
      <c r="G347" s="224"/>
      <c r="H347" s="130"/>
      <c r="I347" s="225"/>
      <c r="J347" s="130"/>
      <c r="K347" s="224"/>
      <c r="L347" s="130"/>
      <c r="M347" s="130"/>
      <c r="N347" s="130"/>
      <c r="O347" s="224"/>
      <c r="P347" s="130"/>
      <c r="Q347" s="130"/>
      <c r="R347" s="130"/>
      <c r="S347" s="224"/>
      <c r="T347" s="12"/>
      <c r="U347"/>
      <c r="V347"/>
    </row>
    <row r="348" spans="1:40" s="7" customFormat="1" x14ac:dyDescent="0.2">
      <c r="A348" s="232" t="s">
        <v>708</v>
      </c>
      <c r="B348" s="229"/>
      <c r="C348" s="226"/>
      <c r="D348" s="226"/>
      <c r="E348" s="223"/>
      <c r="F348" s="130"/>
      <c r="G348" s="224"/>
      <c r="H348" s="130"/>
      <c r="I348" s="225"/>
      <c r="J348" s="130"/>
      <c r="K348" s="224"/>
      <c r="L348" s="130"/>
      <c r="M348" s="130"/>
      <c r="N348" s="130"/>
      <c r="O348" s="224"/>
      <c r="P348" s="130"/>
      <c r="Q348" s="130"/>
      <c r="R348" s="130"/>
      <c r="S348" s="224"/>
      <c r="T348" s="12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x14ac:dyDescent="0.2">
      <c r="B349" s="230"/>
    </row>
    <row r="350" spans="1:40" x14ac:dyDescent="0.2">
      <c r="B350" s="230"/>
    </row>
    <row r="351" spans="1:40" x14ac:dyDescent="0.2">
      <c r="B351" s="230"/>
    </row>
    <row r="352" spans="1:40" x14ac:dyDescent="0.2">
      <c r="B352" s="230"/>
    </row>
    <row r="353" spans="2:4" x14ac:dyDescent="0.2">
      <c r="B353" s="230"/>
      <c r="D353"/>
    </row>
    <row r="354" spans="2:4" x14ac:dyDescent="0.2">
      <c r="B354" s="230"/>
    </row>
    <row r="355" spans="2:4" x14ac:dyDescent="0.2">
      <c r="B355" s="230"/>
    </row>
    <row r="356" spans="2:4" x14ac:dyDescent="0.2">
      <c r="B356" s="230"/>
    </row>
    <row r="357" spans="2:4" x14ac:dyDescent="0.2">
      <c r="B357" s="230"/>
    </row>
    <row r="358" spans="2:4" x14ac:dyDescent="0.2">
      <c r="B358" s="230"/>
    </row>
    <row r="359" spans="2:4" x14ac:dyDescent="0.2">
      <c r="B359" s="230"/>
    </row>
    <row r="360" spans="2:4" x14ac:dyDescent="0.2">
      <c r="B360" s="230"/>
    </row>
    <row r="361" spans="2:4" x14ac:dyDescent="0.2">
      <c r="B361" s="230"/>
    </row>
    <row r="362" spans="2:4" x14ac:dyDescent="0.2">
      <c r="B362" s="230"/>
    </row>
    <row r="363" spans="2:4" x14ac:dyDescent="0.2">
      <c r="B363" s="230"/>
    </row>
    <row r="364" spans="2:4" x14ac:dyDescent="0.2">
      <c r="B364" s="230"/>
    </row>
    <row r="365" spans="2:4" x14ac:dyDescent="0.2">
      <c r="B365" s="230"/>
    </row>
    <row r="366" spans="2:4" x14ac:dyDescent="0.2">
      <c r="B366" s="230"/>
    </row>
    <row r="367" spans="2:4" x14ac:dyDescent="0.2">
      <c r="B367" s="230"/>
    </row>
    <row r="368" spans="2:4" x14ac:dyDescent="0.2">
      <c r="B368" s="230"/>
    </row>
    <row r="369" spans="2:2" x14ac:dyDescent="0.2">
      <c r="B369" s="230"/>
    </row>
    <row r="370" spans="2:2" x14ac:dyDescent="0.2">
      <c r="B370" s="230"/>
    </row>
    <row r="371" spans="2:2" x14ac:dyDescent="0.2">
      <c r="B371" s="230"/>
    </row>
    <row r="372" spans="2:2" x14ac:dyDescent="0.2">
      <c r="B372" s="230"/>
    </row>
    <row r="373" spans="2:2" x14ac:dyDescent="0.2">
      <c r="B373" s="230"/>
    </row>
    <row r="374" spans="2:2" x14ac:dyDescent="0.2">
      <c r="B374" s="230"/>
    </row>
    <row r="375" spans="2:2" x14ac:dyDescent="0.2">
      <c r="B375" s="230"/>
    </row>
    <row r="376" spans="2:2" x14ac:dyDescent="0.2">
      <c r="B376" s="230"/>
    </row>
    <row r="377" spans="2:2" x14ac:dyDescent="0.2">
      <c r="B377" s="230"/>
    </row>
    <row r="378" spans="2:2" x14ac:dyDescent="0.2">
      <c r="B378" s="230"/>
    </row>
    <row r="379" spans="2:2" x14ac:dyDescent="0.2">
      <c r="B379" s="230"/>
    </row>
    <row r="380" spans="2:2" x14ac:dyDescent="0.2">
      <c r="B380" s="230"/>
    </row>
    <row r="381" spans="2:2" x14ac:dyDescent="0.2">
      <c r="B381" s="230"/>
    </row>
    <row r="382" spans="2:2" x14ac:dyDescent="0.2">
      <c r="B382" s="230"/>
    </row>
    <row r="383" spans="2:2" x14ac:dyDescent="0.2">
      <c r="B383" s="230"/>
    </row>
    <row r="384" spans="2:2" x14ac:dyDescent="0.2">
      <c r="B384" s="230"/>
    </row>
    <row r="385" spans="2:2" x14ac:dyDescent="0.2">
      <c r="B385" s="230"/>
    </row>
    <row r="386" spans="2:2" x14ac:dyDescent="0.2">
      <c r="B386" s="230"/>
    </row>
    <row r="387" spans="2:2" x14ac:dyDescent="0.2">
      <c r="B387" s="230"/>
    </row>
    <row r="388" spans="2:2" x14ac:dyDescent="0.2">
      <c r="B388" s="230"/>
    </row>
    <row r="389" spans="2:2" x14ac:dyDescent="0.2">
      <c r="B389" s="230"/>
    </row>
    <row r="390" spans="2:2" x14ac:dyDescent="0.2">
      <c r="B390" s="230"/>
    </row>
    <row r="391" spans="2:2" x14ac:dyDescent="0.2">
      <c r="B391" s="230"/>
    </row>
    <row r="392" spans="2:2" x14ac:dyDescent="0.2">
      <c r="B392" s="230"/>
    </row>
    <row r="393" spans="2:2" x14ac:dyDescent="0.2">
      <c r="B393" s="230"/>
    </row>
    <row r="394" spans="2:2" x14ac:dyDescent="0.2">
      <c r="B394" s="230"/>
    </row>
    <row r="395" spans="2:2" x14ac:dyDescent="0.2">
      <c r="B395" s="230"/>
    </row>
    <row r="396" spans="2:2" x14ac:dyDescent="0.2">
      <c r="B396" s="230"/>
    </row>
    <row r="397" spans="2:2" x14ac:dyDescent="0.2">
      <c r="B397" s="230"/>
    </row>
    <row r="398" spans="2:2" x14ac:dyDescent="0.2">
      <c r="B398" s="230"/>
    </row>
    <row r="399" spans="2:2" x14ac:dyDescent="0.2">
      <c r="B399" s="230"/>
    </row>
    <row r="400" spans="2:2" x14ac:dyDescent="0.2">
      <c r="B400" s="230"/>
    </row>
    <row r="401" spans="2:2" x14ac:dyDescent="0.2">
      <c r="B401" s="230"/>
    </row>
    <row r="402" spans="2:2" x14ac:dyDescent="0.2">
      <c r="B402" s="230"/>
    </row>
    <row r="403" spans="2:2" x14ac:dyDescent="0.2">
      <c r="B403" s="230"/>
    </row>
    <row r="404" spans="2:2" x14ac:dyDescent="0.2">
      <c r="B404" s="230"/>
    </row>
    <row r="405" spans="2:2" x14ac:dyDescent="0.2">
      <c r="B405" s="230"/>
    </row>
    <row r="406" spans="2:2" x14ac:dyDescent="0.2">
      <c r="B406" s="230"/>
    </row>
    <row r="407" spans="2:2" x14ac:dyDescent="0.2">
      <c r="B407" s="230"/>
    </row>
    <row r="408" spans="2:2" x14ac:dyDescent="0.2">
      <c r="B408" s="230"/>
    </row>
    <row r="409" spans="2:2" x14ac:dyDescent="0.2">
      <c r="B409" s="230"/>
    </row>
    <row r="410" spans="2:2" x14ac:dyDescent="0.2">
      <c r="B410" s="230"/>
    </row>
    <row r="411" spans="2:2" x14ac:dyDescent="0.2">
      <c r="B411" s="230"/>
    </row>
    <row r="412" spans="2:2" x14ac:dyDescent="0.2">
      <c r="B412" s="230"/>
    </row>
    <row r="413" spans="2:2" x14ac:dyDescent="0.2">
      <c r="B413" s="230"/>
    </row>
    <row r="414" spans="2:2" x14ac:dyDescent="0.2">
      <c r="B414" s="230"/>
    </row>
    <row r="415" spans="2:2" x14ac:dyDescent="0.2">
      <c r="B415" s="230"/>
    </row>
    <row r="416" spans="2:2" x14ac:dyDescent="0.2">
      <c r="B416" s="230"/>
    </row>
    <row r="417" spans="2:2" x14ac:dyDescent="0.2">
      <c r="B417" s="230"/>
    </row>
    <row r="418" spans="2:2" x14ac:dyDescent="0.2">
      <c r="B418" s="230"/>
    </row>
    <row r="419" spans="2:2" x14ac:dyDescent="0.2">
      <c r="B419" s="230"/>
    </row>
    <row r="420" spans="2:2" x14ac:dyDescent="0.2">
      <c r="B420" s="230"/>
    </row>
    <row r="421" spans="2:2" x14ac:dyDescent="0.2">
      <c r="B421" s="230"/>
    </row>
    <row r="422" spans="2:2" x14ac:dyDescent="0.2">
      <c r="B422" s="230"/>
    </row>
    <row r="423" spans="2:2" x14ac:dyDescent="0.2">
      <c r="B423" s="230"/>
    </row>
    <row r="424" spans="2:2" x14ac:dyDescent="0.2">
      <c r="B424" s="230"/>
    </row>
    <row r="425" spans="2:2" x14ac:dyDescent="0.2">
      <c r="B425" s="230"/>
    </row>
    <row r="426" spans="2:2" x14ac:dyDescent="0.2">
      <c r="B426" s="230"/>
    </row>
    <row r="427" spans="2:2" x14ac:dyDescent="0.2">
      <c r="B427" s="230"/>
    </row>
    <row r="428" spans="2:2" x14ac:dyDescent="0.2">
      <c r="B428" s="230"/>
    </row>
    <row r="429" spans="2:2" x14ac:dyDescent="0.2">
      <c r="B429" s="230"/>
    </row>
    <row r="430" spans="2:2" x14ac:dyDescent="0.2">
      <c r="B430" s="230"/>
    </row>
    <row r="431" spans="2:2" x14ac:dyDescent="0.2">
      <c r="B431" s="230"/>
    </row>
    <row r="432" spans="2:2" x14ac:dyDescent="0.2">
      <c r="B432" s="230"/>
    </row>
    <row r="433" spans="2:2" x14ac:dyDescent="0.2">
      <c r="B433" s="230"/>
    </row>
    <row r="434" spans="2:2" x14ac:dyDescent="0.2">
      <c r="B434" s="230"/>
    </row>
    <row r="435" spans="2:2" x14ac:dyDescent="0.2">
      <c r="B435" s="230"/>
    </row>
    <row r="436" spans="2:2" x14ac:dyDescent="0.2">
      <c r="B436" s="230"/>
    </row>
    <row r="437" spans="2:2" x14ac:dyDescent="0.2">
      <c r="B437" s="230"/>
    </row>
    <row r="438" spans="2:2" x14ac:dyDescent="0.2">
      <c r="B438" s="230"/>
    </row>
    <row r="439" spans="2:2" x14ac:dyDescent="0.2">
      <c r="B439" s="230"/>
    </row>
    <row r="440" spans="2:2" x14ac:dyDescent="0.2">
      <c r="B440" s="230"/>
    </row>
    <row r="441" spans="2:2" x14ac:dyDescent="0.2">
      <c r="B441" s="230"/>
    </row>
    <row r="442" spans="2:2" x14ac:dyDescent="0.2">
      <c r="B442" s="230"/>
    </row>
    <row r="443" spans="2:2" x14ac:dyDescent="0.2">
      <c r="B443" s="230"/>
    </row>
    <row r="444" spans="2:2" x14ac:dyDescent="0.2">
      <c r="B444" s="230"/>
    </row>
    <row r="445" spans="2:2" x14ac:dyDescent="0.2">
      <c r="B445" s="230"/>
    </row>
    <row r="446" spans="2:2" x14ac:dyDescent="0.2">
      <c r="B446" s="230"/>
    </row>
    <row r="447" spans="2:2" x14ac:dyDescent="0.2">
      <c r="B447" s="230"/>
    </row>
    <row r="448" spans="2:2" x14ac:dyDescent="0.2">
      <c r="B448" s="230"/>
    </row>
    <row r="449" spans="2:2" x14ac:dyDescent="0.2">
      <c r="B449" s="230"/>
    </row>
    <row r="450" spans="2:2" x14ac:dyDescent="0.2">
      <c r="B450" s="230"/>
    </row>
    <row r="451" spans="2:2" x14ac:dyDescent="0.2">
      <c r="B451" s="230"/>
    </row>
    <row r="452" spans="2:2" x14ac:dyDescent="0.2">
      <c r="B452" s="230"/>
    </row>
    <row r="453" spans="2:2" x14ac:dyDescent="0.2">
      <c r="B453" s="230"/>
    </row>
    <row r="454" spans="2:2" x14ac:dyDescent="0.2">
      <c r="B454" s="230"/>
    </row>
    <row r="455" spans="2:2" x14ac:dyDescent="0.2">
      <c r="B455" s="230"/>
    </row>
    <row r="456" spans="2:2" x14ac:dyDescent="0.2">
      <c r="B456" s="230"/>
    </row>
    <row r="457" spans="2:2" x14ac:dyDescent="0.2">
      <c r="B457" s="230"/>
    </row>
    <row r="458" spans="2:2" x14ac:dyDescent="0.2">
      <c r="B458" s="230"/>
    </row>
    <row r="459" spans="2:2" x14ac:dyDescent="0.2">
      <c r="B459" s="230"/>
    </row>
    <row r="460" spans="2:2" x14ac:dyDescent="0.2">
      <c r="B460" s="230"/>
    </row>
    <row r="461" spans="2:2" x14ac:dyDescent="0.2">
      <c r="B461" s="230"/>
    </row>
    <row r="462" spans="2:2" x14ac:dyDescent="0.2">
      <c r="B462" s="230"/>
    </row>
    <row r="463" spans="2:2" x14ac:dyDescent="0.2">
      <c r="B463" s="230"/>
    </row>
    <row r="464" spans="2:2" x14ac:dyDescent="0.2">
      <c r="B464" s="230"/>
    </row>
    <row r="465" spans="2:2" x14ac:dyDescent="0.2">
      <c r="B465" s="230"/>
    </row>
    <row r="466" spans="2:2" x14ac:dyDescent="0.2">
      <c r="B466" s="230"/>
    </row>
    <row r="467" spans="2:2" x14ac:dyDescent="0.2">
      <c r="B467" s="230"/>
    </row>
    <row r="468" spans="2:2" x14ac:dyDescent="0.2">
      <c r="B468" s="230"/>
    </row>
    <row r="469" spans="2:2" x14ac:dyDescent="0.2">
      <c r="B469" s="230"/>
    </row>
    <row r="470" spans="2:2" x14ac:dyDescent="0.2">
      <c r="B470" s="230"/>
    </row>
    <row r="471" spans="2:2" x14ac:dyDescent="0.2">
      <c r="B471" s="230"/>
    </row>
    <row r="472" spans="2:2" x14ac:dyDescent="0.2">
      <c r="B472" s="230"/>
    </row>
    <row r="473" spans="2:2" x14ac:dyDescent="0.2">
      <c r="B473" s="230"/>
    </row>
    <row r="474" spans="2:2" x14ac:dyDescent="0.2">
      <c r="B474" s="230"/>
    </row>
    <row r="475" spans="2:2" x14ac:dyDescent="0.2">
      <c r="B475" s="230"/>
    </row>
    <row r="476" spans="2:2" x14ac:dyDescent="0.2">
      <c r="B476" s="230"/>
    </row>
    <row r="477" spans="2:2" x14ac:dyDescent="0.2">
      <c r="B477" s="230"/>
    </row>
    <row r="478" spans="2:2" x14ac:dyDescent="0.2">
      <c r="B478" s="230"/>
    </row>
    <row r="479" spans="2:2" x14ac:dyDescent="0.2">
      <c r="B479" s="230"/>
    </row>
    <row r="480" spans="2:2" x14ac:dyDescent="0.2">
      <c r="B480" s="230"/>
    </row>
    <row r="481" spans="2:2" x14ac:dyDescent="0.2">
      <c r="B481" s="230"/>
    </row>
    <row r="482" spans="2:2" x14ac:dyDescent="0.2">
      <c r="B482" s="230"/>
    </row>
    <row r="483" spans="2:2" x14ac:dyDescent="0.2">
      <c r="B483" s="230"/>
    </row>
    <row r="484" spans="2:2" x14ac:dyDescent="0.2">
      <c r="B484" s="230"/>
    </row>
    <row r="485" spans="2:2" x14ac:dyDescent="0.2">
      <c r="B485" s="230"/>
    </row>
    <row r="486" spans="2:2" x14ac:dyDescent="0.2">
      <c r="B486" s="230"/>
    </row>
    <row r="487" spans="2:2" x14ac:dyDescent="0.2">
      <c r="B487" s="230"/>
    </row>
    <row r="488" spans="2:2" x14ac:dyDescent="0.2">
      <c r="B488" s="230"/>
    </row>
    <row r="489" spans="2:2" x14ac:dyDescent="0.2">
      <c r="B489" s="230"/>
    </row>
    <row r="490" spans="2:2" x14ac:dyDescent="0.2">
      <c r="B490" s="230"/>
    </row>
    <row r="491" spans="2:2" x14ac:dyDescent="0.2">
      <c r="B491" s="230"/>
    </row>
    <row r="492" spans="2:2" x14ac:dyDescent="0.2">
      <c r="B492" s="230"/>
    </row>
    <row r="493" spans="2:2" x14ac:dyDescent="0.2">
      <c r="B493" s="230"/>
    </row>
    <row r="494" spans="2:2" x14ac:dyDescent="0.2">
      <c r="B494" s="230"/>
    </row>
    <row r="495" spans="2:2" x14ac:dyDescent="0.2">
      <c r="B495" s="230"/>
    </row>
    <row r="496" spans="2:2" x14ac:dyDescent="0.2">
      <c r="B496" s="230"/>
    </row>
    <row r="497" spans="2:2" x14ac:dyDescent="0.2">
      <c r="B497" s="230"/>
    </row>
    <row r="498" spans="2:2" x14ac:dyDescent="0.2">
      <c r="B498" s="230"/>
    </row>
    <row r="499" spans="2:2" x14ac:dyDescent="0.2">
      <c r="B499" s="230"/>
    </row>
    <row r="500" spans="2:2" x14ac:dyDescent="0.2">
      <c r="B500" s="230"/>
    </row>
    <row r="501" spans="2:2" x14ac:dyDescent="0.2">
      <c r="B501" s="230"/>
    </row>
    <row r="502" spans="2:2" x14ac:dyDescent="0.2">
      <c r="B502" s="230"/>
    </row>
    <row r="503" spans="2:2" x14ac:dyDescent="0.2">
      <c r="B503" s="230"/>
    </row>
    <row r="504" spans="2:2" x14ac:dyDescent="0.2">
      <c r="B504" s="230"/>
    </row>
    <row r="505" spans="2:2" x14ac:dyDescent="0.2">
      <c r="B505" s="230"/>
    </row>
    <row r="506" spans="2:2" x14ac:dyDescent="0.2">
      <c r="B506" s="230"/>
    </row>
    <row r="507" spans="2:2" x14ac:dyDescent="0.2">
      <c r="B507" s="230"/>
    </row>
    <row r="508" spans="2:2" x14ac:dyDescent="0.2">
      <c r="B508" s="230"/>
    </row>
    <row r="509" spans="2:2" x14ac:dyDescent="0.2">
      <c r="B509" s="230"/>
    </row>
    <row r="510" spans="2:2" x14ac:dyDescent="0.2">
      <c r="B510" s="230"/>
    </row>
    <row r="511" spans="2:2" x14ac:dyDescent="0.2">
      <c r="B511" s="230"/>
    </row>
    <row r="512" spans="2:2" x14ac:dyDescent="0.2">
      <c r="B512" s="230"/>
    </row>
    <row r="513" spans="2:2" x14ac:dyDescent="0.2">
      <c r="B513" s="230"/>
    </row>
    <row r="514" spans="2:2" x14ac:dyDescent="0.2">
      <c r="B514" s="230"/>
    </row>
    <row r="515" spans="2:2" x14ac:dyDescent="0.2">
      <c r="B515" s="230"/>
    </row>
    <row r="516" spans="2:2" x14ac:dyDescent="0.2">
      <c r="B516" s="230"/>
    </row>
    <row r="517" spans="2:2" x14ac:dyDescent="0.2">
      <c r="B517" s="230"/>
    </row>
    <row r="518" spans="2:2" x14ac:dyDescent="0.2">
      <c r="B518" s="230"/>
    </row>
    <row r="519" spans="2:2" x14ac:dyDescent="0.2">
      <c r="B519" s="230"/>
    </row>
    <row r="520" spans="2:2" x14ac:dyDescent="0.2">
      <c r="B520" s="230"/>
    </row>
    <row r="521" spans="2:2" x14ac:dyDescent="0.2">
      <c r="B521" s="230"/>
    </row>
    <row r="522" spans="2:2" x14ac:dyDescent="0.2">
      <c r="B522" s="230"/>
    </row>
    <row r="523" spans="2:2" x14ac:dyDescent="0.2">
      <c r="B523" s="230"/>
    </row>
    <row r="524" spans="2:2" x14ac:dyDescent="0.2">
      <c r="B524" s="230"/>
    </row>
    <row r="525" spans="2:2" x14ac:dyDescent="0.2">
      <c r="B525" s="230"/>
    </row>
    <row r="526" spans="2:2" x14ac:dyDescent="0.2">
      <c r="B526" s="230"/>
    </row>
    <row r="527" spans="2:2" x14ac:dyDescent="0.2">
      <c r="B527" s="230"/>
    </row>
    <row r="528" spans="2:2" x14ac:dyDescent="0.2">
      <c r="B528" s="230"/>
    </row>
    <row r="529" spans="2:2" x14ac:dyDescent="0.2">
      <c r="B529" s="230"/>
    </row>
    <row r="530" spans="2:2" x14ac:dyDescent="0.2">
      <c r="B530" s="230"/>
    </row>
    <row r="531" spans="2:2" x14ac:dyDescent="0.2">
      <c r="B531" s="230"/>
    </row>
    <row r="532" spans="2:2" x14ac:dyDescent="0.2">
      <c r="B532" s="230"/>
    </row>
    <row r="533" spans="2:2" x14ac:dyDescent="0.2">
      <c r="B533" s="230"/>
    </row>
    <row r="534" spans="2:2" x14ac:dyDescent="0.2">
      <c r="B534" s="230"/>
    </row>
    <row r="535" spans="2:2" x14ac:dyDescent="0.2">
      <c r="B535" s="230"/>
    </row>
    <row r="536" spans="2:2" x14ac:dyDescent="0.2">
      <c r="B536" s="230"/>
    </row>
    <row r="537" spans="2:2" x14ac:dyDescent="0.2">
      <c r="B537" s="230"/>
    </row>
    <row r="538" spans="2:2" x14ac:dyDescent="0.2">
      <c r="B538" s="230"/>
    </row>
    <row r="539" spans="2:2" x14ac:dyDescent="0.2">
      <c r="B539" s="230"/>
    </row>
    <row r="540" spans="2:2" x14ac:dyDescent="0.2">
      <c r="B540" s="230"/>
    </row>
    <row r="541" spans="2:2" x14ac:dyDescent="0.2">
      <c r="B541" s="230"/>
    </row>
    <row r="542" spans="2:2" x14ac:dyDescent="0.2">
      <c r="B542" s="230"/>
    </row>
    <row r="543" spans="2:2" x14ac:dyDescent="0.2">
      <c r="B543" s="230"/>
    </row>
    <row r="544" spans="2:2" x14ac:dyDescent="0.2">
      <c r="B544" s="230"/>
    </row>
    <row r="545" spans="2:2" x14ac:dyDescent="0.2">
      <c r="B545" s="230"/>
    </row>
    <row r="546" spans="2:2" x14ac:dyDescent="0.2">
      <c r="B546" s="230"/>
    </row>
    <row r="547" spans="2:2" x14ac:dyDescent="0.2">
      <c r="B547" s="230"/>
    </row>
    <row r="548" spans="2:2" x14ac:dyDescent="0.2">
      <c r="B548" s="230"/>
    </row>
    <row r="549" spans="2:2" x14ac:dyDescent="0.2">
      <c r="B549" s="230"/>
    </row>
    <row r="550" spans="2:2" x14ac:dyDescent="0.2">
      <c r="B550" s="230"/>
    </row>
    <row r="551" spans="2:2" x14ac:dyDescent="0.2">
      <c r="B551" s="230"/>
    </row>
    <row r="552" spans="2:2" x14ac:dyDescent="0.2">
      <c r="B552" s="230"/>
    </row>
    <row r="553" spans="2:2" x14ac:dyDescent="0.2">
      <c r="B553" s="230"/>
    </row>
    <row r="554" spans="2:2" x14ac:dyDescent="0.2">
      <c r="B554" s="230"/>
    </row>
    <row r="555" spans="2:2" x14ac:dyDescent="0.2">
      <c r="B555" s="230"/>
    </row>
    <row r="556" spans="2:2" x14ac:dyDescent="0.2">
      <c r="B556" s="230"/>
    </row>
    <row r="557" spans="2:2" x14ac:dyDescent="0.2">
      <c r="B557" s="230"/>
    </row>
    <row r="558" spans="2:2" x14ac:dyDescent="0.2">
      <c r="B558" s="230"/>
    </row>
    <row r="559" spans="2:2" x14ac:dyDescent="0.2">
      <c r="B559" s="230"/>
    </row>
    <row r="560" spans="2:2" x14ac:dyDescent="0.2">
      <c r="B560" s="230"/>
    </row>
    <row r="561" spans="2:2" x14ac:dyDescent="0.2">
      <c r="B561" s="230"/>
    </row>
    <row r="562" spans="2:2" x14ac:dyDescent="0.2">
      <c r="B562" s="230"/>
    </row>
    <row r="563" spans="2:2" x14ac:dyDescent="0.2">
      <c r="B563" s="230"/>
    </row>
    <row r="564" spans="2:2" x14ac:dyDescent="0.2">
      <c r="B564" s="230"/>
    </row>
    <row r="565" spans="2:2" x14ac:dyDescent="0.2">
      <c r="B565" s="230"/>
    </row>
    <row r="566" spans="2:2" x14ac:dyDescent="0.2">
      <c r="B566" s="230"/>
    </row>
    <row r="567" spans="2:2" x14ac:dyDescent="0.2">
      <c r="B567" s="230"/>
    </row>
    <row r="568" spans="2:2" x14ac:dyDescent="0.2">
      <c r="B568" s="230"/>
    </row>
    <row r="569" spans="2:2" x14ac:dyDescent="0.2">
      <c r="B569" s="230"/>
    </row>
    <row r="570" spans="2:2" x14ac:dyDescent="0.2">
      <c r="B570" s="230"/>
    </row>
    <row r="571" spans="2:2" x14ac:dyDescent="0.2">
      <c r="B571" s="230"/>
    </row>
    <row r="572" spans="2:2" x14ac:dyDescent="0.2">
      <c r="B572" s="230"/>
    </row>
    <row r="573" spans="2:2" x14ac:dyDescent="0.2">
      <c r="B573" s="230"/>
    </row>
    <row r="574" spans="2:2" x14ac:dyDescent="0.2">
      <c r="B574" s="230"/>
    </row>
    <row r="575" spans="2:2" x14ac:dyDescent="0.2">
      <c r="B575" s="230"/>
    </row>
    <row r="576" spans="2:2" x14ac:dyDescent="0.2">
      <c r="B576" s="230"/>
    </row>
    <row r="577" spans="2:2" x14ac:dyDescent="0.2">
      <c r="B577" s="230"/>
    </row>
    <row r="578" spans="2:2" x14ac:dyDescent="0.2">
      <c r="B578" s="230"/>
    </row>
    <row r="579" spans="2:2" x14ac:dyDescent="0.2">
      <c r="B579" s="230"/>
    </row>
    <row r="580" spans="2:2" x14ac:dyDescent="0.2">
      <c r="B580" s="230"/>
    </row>
    <row r="581" spans="2:2" x14ac:dyDescent="0.2">
      <c r="B581" s="230"/>
    </row>
    <row r="582" spans="2:2" x14ac:dyDescent="0.2">
      <c r="B582" s="230"/>
    </row>
    <row r="583" spans="2:2" x14ac:dyDescent="0.2">
      <c r="B583" s="230"/>
    </row>
    <row r="584" spans="2:2" x14ac:dyDescent="0.2">
      <c r="B584" s="230"/>
    </row>
    <row r="585" spans="2:2" x14ac:dyDescent="0.2">
      <c r="B585" s="230"/>
    </row>
    <row r="586" spans="2:2" x14ac:dyDescent="0.2">
      <c r="B586" s="230"/>
    </row>
    <row r="587" spans="2:2" x14ac:dyDescent="0.2">
      <c r="B587" s="230"/>
    </row>
    <row r="588" spans="2:2" x14ac:dyDescent="0.2">
      <c r="B588" s="230"/>
    </row>
    <row r="589" spans="2:2" x14ac:dyDescent="0.2">
      <c r="B589" s="230"/>
    </row>
    <row r="590" spans="2:2" x14ac:dyDescent="0.2">
      <c r="B590" s="230"/>
    </row>
    <row r="591" spans="2:2" x14ac:dyDescent="0.2">
      <c r="B591" s="230"/>
    </row>
    <row r="592" spans="2:2" x14ac:dyDescent="0.2">
      <c r="B592" s="230"/>
    </row>
    <row r="593" spans="2:2" x14ac:dyDescent="0.2">
      <c r="B593" s="230"/>
    </row>
    <row r="594" spans="2:2" x14ac:dyDescent="0.2">
      <c r="B594" s="230"/>
    </row>
    <row r="595" spans="2:2" x14ac:dyDescent="0.2">
      <c r="B595" s="230"/>
    </row>
    <row r="596" spans="2:2" x14ac:dyDescent="0.2">
      <c r="B596" s="230"/>
    </row>
    <row r="597" spans="2:2" x14ac:dyDescent="0.2">
      <c r="B597" s="230"/>
    </row>
    <row r="598" spans="2:2" x14ac:dyDescent="0.2">
      <c r="B598" s="230"/>
    </row>
    <row r="599" spans="2:2" x14ac:dyDescent="0.2">
      <c r="B599" s="230"/>
    </row>
    <row r="600" spans="2:2" x14ac:dyDescent="0.2">
      <c r="B600" s="230"/>
    </row>
    <row r="601" spans="2:2" x14ac:dyDescent="0.2">
      <c r="B601" s="230"/>
    </row>
    <row r="602" spans="2:2" x14ac:dyDescent="0.2">
      <c r="B602" s="230"/>
    </row>
    <row r="603" spans="2:2" x14ac:dyDescent="0.2">
      <c r="B603" s="230"/>
    </row>
    <row r="604" spans="2:2" x14ac:dyDescent="0.2">
      <c r="B604" s="230"/>
    </row>
    <row r="605" spans="2:2" x14ac:dyDescent="0.2">
      <c r="B605" s="230"/>
    </row>
    <row r="606" spans="2:2" x14ac:dyDescent="0.2">
      <c r="B606" s="230"/>
    </row>
    <row r="607" spans="2:2" x14ac:dyDescent="0.2">
      <c r="B607" s="230"/>
    </row>
    <row r="608" spans="2:2" x14ac:dyDescent="0.2">
      <c r="B608" s="230"/>
    </row>
    <row r="609" spans="2:2" x14ac:dyDescent="0.2">
      <c r="B609" s="230"/>
    </row>
    <row r="610" spans="2:2" x14ac:dyDescent="0.2">
      <c r="B610" s="230"/>
    </row>
    <row r="611" spans="2:2" x14ac:dyDescent="0.2">
      <c r="B611" s="230"/>
    </row>
    <row r="612" spans="2:2" x14ac:dyDescent="0.2">
      <c r="B612" s="230"/>
    </row>
    <row r="613" spans="2:2" x14ac:dyDescent="0.2">
      <c r="B613" s="230"/>
    </row>
    <row r="614" spans="2:2" x14ac:dyDescent="0.2">
      <c r="B614" s="230"/>
    </row>
    <row r="615" spans="2:2" x14ac:dyDescent="0.2">
      <c r="B615" s="230"/>
    </row>
    <row r="616" spans="2:2" x14ac:dyDescent="0.2">
      <c r="B616" s="230"/>
    </row>
    <row r="617" spans="2:2" x14ac:dyDescent="0.2">
      <c r="B617" s="230"/>
    </row>
    <row r="618" spans="2:2" x14ac:dyDescent="0.2">
      <c r="B618" s="230"/>
    </row>
    <row r="619" spans="2:2" x14ac:dyDescent="0.2">
      <c r="B619" s="230"/>
    </row>
    <row r="620" spans="2:2" x14ac:dyDescent="0.2">
      <c r="B620" s="230"/>
    </row>
    <row r="621" spans="2:2" x14ac:dyDescent="0.2">
      <c r="B621" s="230"/>
    </row>
    <row r="622" spans="2:2" x14ac:dyDescent="0.2">
      <c r="B622" s="230"/>
    </row>
    <row r="623" spans="2:2" x14ac:dyDescent="0.2">
      <c r="B623" s="230"/>
    </row>
    <row r="624" spans="2:2" x14ac:dyDescent="0.2">
      <c r="B624" s="230"/>
    </row>
    <row r="625" spans="2:2" x14ac:dyDescent="0.2">
      <c r="B625" s="230"/>
    </row>
    <row r="626" spans="2:2" x14ac:dyDescent="0.2">
      <c r="B626" s="230"/>
    </row>
    <row r="627" spans="2:2" x14ac:dyDescent="0.2">
      <c r="B627" s="230"/>
    </row>
    <row r="628" spans="2:2" x14ac:dyDescent="0.2">
      <c r="B628" s="230"/>
    </row>
    <row r="629" spans="2:2" x14ac:dyDescent="0.2">
      <c r="B629" s="230"/>
    </row>
    <row r="630" spans="2:2" x14ac:dyDescent="0.2">
      <c r="B630" s="230"/>
    </row>
    <row r="631" spans="2:2" x14ac:dyDescent="0.2">
      <c r="B631" s="230"/>
    </row>
    <row r="632" spans="2:2" x14ac:dyDescent="0.2">
      <c r="B632" s="230"/>
    </row>
    <row r="633" spans="2:2" x14ac:dyDescent="0.2">
      <c r="B633" s="230"/>
    </row>
    <row r="634" spans="2:2" x14ac:dyDescent="0.2">
      <c r="B634" s="230"/>
    </row>
    <row r="635" spans="2:2" x14ac:dyDescent="0.2">
      <c r="B635" s="230"/>
    </row>
    <row r="636" spans="2:2" x14ac:dyDescent="0.2">
      <c r="B636" s="230"/>
    </row>
    <row r="637" spans="2:2" x14ac:dyDescent="0.2">
      <c r="B637" s="230"/>
    </row>
    <row r="638" spans="2:2" x14ac:dyDescent="0.2">
      <c r="B638" s="230"/>
    </row>
    <row r="639" spans="2:2" x14ac:dyDescent="0.2">
      <c r="B639" s="230"/>
    </row>
    <row r="640" spans="2:2" x14ac:dyDescent="0.2">
      <c r="B640" s="230"/>
    </row>
    <row r="641" spans="2:2" x14ac:dyDescent="0.2">
      <c r="B641" s="230"/>
    </row>
    <row r="642" spans="2:2" x14ac:dyDescent="0.2">
      <c r="B642" s="230"/>
    </row>
    <row r="643" spans="2:2" x14ac:dyDescent="0.2">
      <c r="B643" s="230"/>
    </row>
    <row r="644" spans="2:2" x14ac:dyDescent="0.2">
      <c r="B644" s="230"/>
    </row>
    <row r="645" spans="2:2" x14ac:dyDescent="0.2">
      <c r="B645" s="230"/>
    </row>
    <row r="646" spans="2:2" x14ac:dyDescent="0.2">
      <c r="B646" s="230"/>
    </row>
    <row r="647" spans="2:2" x14ac:dyDescent="0.2">
      <c r="B647" s="230"/>
    </row>
    <row r="648" spans="2:2" x14ac:dyDescent="0.2">
      <c r="B648" s="230"/>
    </row>
    <row r="649" spans="2:2" x14ac:dyDescent="0.2">
      <c r="B649" s="230"/>
    </row>
    <row r="650" spans="2:2" x14ac:dyDescent="0.2">
      <c r="B650" s="230"/>
    </row>
    <row r="651" spans="2:2" x14ac:dyDescent="0.2">
      <c r="B651" s="230"/>
    </row>
    <row r="652" spans="2:2" x14ac:dyDescent="0.2">
      <c r="B652" s="230"/>
    </row>
    <row r="653" spans="2:2" x14ac:dyDescent="0.2">
      <c r="B653" s="230"/>
    </row>
    <row r="654" spans="2:2" x14ac:dyDescent="0.2">
      <c r="B654" s="230"/>
    </row>
    <row r="655" spans="2:2" x14ac:dyDescent="0.2">
      <c r="B655" s="230"/>
    </row>
    <row r="656" spans="2:2" x14ac:dyDescent="0.2">
      <c r="B656" s="230"/>
    </row>
    <row r="657" spans="2:2" x14ac:dyDescent="0.2">
      <c r="B657" s="230"/>
    </row>
    <row r="658" spans="2:2" x14ac:dyDescent="0.2">
      <c r="B658" s="230"/>
    </row>
  </sheetData>
  <mergeCells count="6">
    <mergeCell ref="E2:K2"/>
    <mergeCell ref="M2:S2"/>
    <mergeCell ref="E3:G3"/>
    <mergeCell ref="I3:K3"/>
    <mergeCell ref="M3:O3"/>
    <mergeCell ref="Q3:S3"/>
  </mergeCells>
  <phoneticPr fontId="0" type="noConversion"/>
  <pageMargins left="0.25" right="0.25" top="0.75" bottom="0.75" header="0.3" footer="0.3"/>
  <pageSetup paperSize="8" scale="58" fitToHeight="0" orientation="landscape" r:id="rId1"/>
  <headerFooter alignWithMargins="0"/>
  <ignoredErrors>
    <ignoredError sqref="T3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23AD303-FB1E-444F-AC53-6FA5039BDA7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Table 6</vt:lpstr>
      <vt:lpstr>Data</vt:lpstr>
      <vt:lpstr>ccc</vt:lpstr>
      <vt:lpstr>datar</vt:lpstr>
      <vt:lpstr>LAlist</vt:lpstr>
      <vt:lpstr>lanames</vt:lpstr>
      <vt:lpstr>'Table 6'!Print_Area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Alison Goulder</cp:lastModifiedBy>
  <cp:lastPrinted>2018-06-25T14:55:31Z</cp:lastPrinted>
  <dcterms:created xsi:type="dcterms:W3CDTF">2002-10-30T10:36:04Z</dcterms:created>
  <dcterms:modified xsi:type="dcterms:W3CDTF">2018-08-21T11:05:35Z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f0498bee-401d-4cd7-9134-3f038d66f197</vt:lpwstr>
  </property>
  <property fmtid="{D5CDD505-2E9C-101B-9397-08002B2CF9AE}" pid="3" name="bjSaver">
    <vt:lpwstr>XePHT1A/4MVOnNF8mnysHX9hPqgb2QQL</vt:lpwstr>
  </property>
  <property fmtid="{D5CDD505-2E9C-101B-9397-08002B2CF9AE}" pid="4" name="bjDocumentSecurityLabel">
    <vt:lpwstr>No Marking</vt:lpwstr>
  </property>
</Properties>
</file>