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35" windowWidth="12855" windowHeight="12030" activeTab="0"/>
  </bookViews>
  <sheets>
    <sheet name="Baseline Allocations" sheetId="1" r:id="rId1"/>
    <sheet name="Bubble Chart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<sst xmlns="http://schemas.openxmlformats.org/spreadsheetml/2006/main" count="41" uniqueCount="41">
  <si>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Resource PFI</t>
  </si>
  <si>
    <t>Museums and Galleries</t>
  </si>
  <si>
    <t>British Library</t>
  </si>
  <si>
    <t>Regional Funds (Renaissance)</t>
  </si>
  <si>
    <t>Natural History Museum</t>
  </si>
  <si>
    <t xml:space="preserve">British Museum </t>
  </si>
  <si>
    <t>Victoria &amp; Albert Museum</t>
  </si>
  <si>
    <t>National Museum of Science &amp; Industry</t>
  </si>
  <si>
    <t>Tate Gallery</t>
  </si>
  <si>
    <t>Other Museums</t>
  </si>
  <si>
    <t>Arts</t>
  </si>
  <si>
    <t>Arts Council of England</t>
  </si>
  <si>
    <t>Heritage</t>
  </si>
  <si>
    <t xml:space="preserve">The Royal Parks Agency </t>
  </si>
  <si>
    <t>Royal Household</t>
  </si>
  <si>
    <t>English Heritage</t>
  </si>
  <si>
    <t>Sport</t>
  </si>
  <si>
    <t>Sport England</t>
  </si>
  <si>
    <t>UK Sport</t>
  </si>
  <si>
    <t>Visit Britian</t>
  </si>
  <si>
    <t>Media</t>
  </si>
  <si>
    <t>S4C</t>
  </si>
  <si>
    <t>British Film Institute</t>
  </si>
  <si>
    <t>Other (inc. Ceremonials)</t>
  </si>
  <si>
    <t>Government Art Collection (&amp; Other Art)</t>
  </si>
  <si>
    <r>
      <rPr>
        <vertAlign val="superscript"/>
        <sz val="12"/>
        <rFont val="Calibri"/>
        <family val="2"/>
      </rPr>
      <t>4</t>
    </r>
    <r>
      <rPr>
        <sz val="12"/>
        <rFont val="Calibri"/>
        <family val="2"/>
      </rPr>
      <t xml:space="preserve"> Includes the Government Olympic Executive</t>
    </r>
  </si>
  <si>
    <r>
      <t>Admin (inc. Research)</t>
    </r>
    <r>
      <rPr>
        <b/>
        <vertAlign val="superscript"/>
        <sz val="12"/>
        <rFont val="Calibri"/>
        <family val="2"/>
      </rPr>
      <t>4</t>
    </r>
  </si>
  <si>
    <t>Footnotes:</t>
  </si>
  <si>
    <r>
      <t>Other Heritage</t>
    </r>
    <r>
      <rPr>
        <vertAlign val="superscript"/>
        <sz val="12"/>
        <rFont val="Calibri"/>
        <family val="2"/>
      </rPr>
      <t>1</t>
    </r>
  </si>
  <si>
    <r>
      <t>Other Sport</t>
    </r>
    <r>
      <rPr>
        <vertAlign val="superscript"/>
        <sz val="12"/>
        <rFont val="Calibri"/>
        <family val="2"/>
      </rPr>
      <t>2</t>
    </r>
  </si>
  <si>
    <r>
      <t>Other Media (inc. BIS)</t>
    </r>
    <r>
      <rPr>
        <vertAlign val="superscript"/>
        <sz val="12"/>
        <rFont val="Calibri"/>
        <family val="2"/>
      </rPr>
      <t>3</t>
    </r>
  </si>
  <si>
    <t>This bubble chart sets out in detail how our settlement will be allocated for the 2011/12 financial year, across our key programmes and activities (excluding expenditure on the Olympics)</t>
  </si>
  <si>
    <r>
      <t>Total</t>
    </r>
    <r>
      <rPr>
        <b/>
        <vertAlign val="superscript"/>
        <sz val="12"/>
        <rFont val="Calibri"/>
        <family val="2"/>
      </rPr>
      <t>5</t>
    </r>
  </si>
  <si>
    <t>Resource DEL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</si>
  <si>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Includes Listed Places of Worship, Churches Conservation Trust, The Commission for Architecture and the Built Environment and the Central DCMS Heritage expenditure</t>
    </r>
  </si>
  <si>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Includes UK Anti-Doping, The Football Licensing Authority and the Central DCMS Sport expenditure</t>
    </r>
  </si>
  <si>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Includes UK Film Council, Irish Language Broadcast Fund, Ulster-Scots Broadcast Fund and the Central DCMS Broadcasting expenditure</t>
    </r>
  </si>
  <si>
    <r>
      <rPr>
        <vertAlign val="superscript"/>
        <sz val="12"/>
        <rFont val="Calibri"/>
        <family val="2"/>
      </rPr>
      <t>5</t>
    </r>
    <r>
      <rPr>
        <sz val="12"/>
        <rFont val="Calibri"/>
        <family val="2"/>
      </rPr>
      <t xml:space="preserve"> Excludes expenditure on the Olympics and ODA capital programme, but includes the Government Olympic Executive admin expenditure.</t>
    </r>
  </si>
  <si>
    <t>Total Departmental Expentidure Limit</t>
  </si>
  <si>
    <t>DCMS Baseline allocations 2011-12</t>
  </si>
  <si>
    <t>Capital DEL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</si>
</sst>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;\(General\);\-_)_)"/>
    <numFmt numFmtId="165" formatCode="#,##0.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vertAlign val="superscript"/>
      <sz val="12"/>
      <name val="Calibri"/>
      <family val="2"/>
    </font>
    <font>
      <b/>
      <vertAlign val="superscript"/>
      <sz val="12"/>
      <name val="Calibri"/>
      <family val="2"/>
    </font>
    <font>
      <sz val="10"/>
      <color indexed="8"/>
      <name val="Lucida Sans Unicode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Lucida Sans Unicode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164" fontId="5" fillId="0" borderId="12" xfId="55" applyNumberFormat="1" applyFont="1" applyBorder="1" applyAlignment="1">
      <alignment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66" fontId="3" fillId="0" borderId="18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6" fontId="2" fillId="0" borderId="14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6" fontId="3" fillId="0" borderId="14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165" fontId="3" fillId="0" borderId="18" xfId="0" applyNumberFormat="1" applyFont="1" applyFill="1" applyBorder="1" applyAlignment="1">
      <alignment vertical="center"/>
    </xf>
    <xf numFmtId="0" fontId="43" fillId="0" borderId="0" xfId="0" applyFont="1" applyAlignment="1">
      <alignment horizontal="left" vertical="center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vertical="center"/>
    </xf>
    <xf numFmtId="0" fontId="44" fillId="0" borderId="0" xfId="0" applyFont="1" applyAlignment="1">
      <alignment horizontal="left" vertical="center" readingOrder="1"/>
    </xf>
    <xf numFmtId="0" fontId="26" fillId="0" borderId="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66675</xdr:rowOff>
    </xdr:from>
    <xdr:to>
      <xdr:col>12</xdr:col>
      <xdr:colOff>428625</xdr:colOff>
      <xdr:row>37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862012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161925</xdr:rowOff>
    </xdr:from>
    <xdr:to>
      <xdr:col>3</xdr:col>
      <xdr:colOff>581025</xdr:colOff>
      <xdr:row>9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3875"/>
          <a:ext cx="2638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4.25"/>
  <cols>
    <col min="1" max="1" width="36.625" style="1" customWidth="1"/>
    <col min="2" max="2" width="12.25390625" style="1" customWidth="1"/>
    <col min="3" max="4" width="12.625" style="1" customWidth="1"/>
    <col min="5" max="5" width="17.25390625" style="1" customWidth="1"/>
  </cols>
  <sheetData>
    <row r="1" ht="18.75">
      <c r="A1" s="36" t="s">
        <v>39</v>
      </c>
    </row>
    <row r="3" spans="1:5" s="32" customFormat="1" ht="35.25" customHeight="1">
      <c r="A3" s="33"/>
      <c r="B3" s="30" t="s">
        <v>0</v>
      </c>
      <c r="C3" s="30" t="s">
        <v>33</v>
      </c>
      <c r="D3" s="30" t="s">
        <v>40</v>
      </c>
      <c r="E3" s="31" t="s">
        <v>38</v>
      </c>
    </row>
    <row r="4" spans="1:5" ht="15.75">
      <c r="A4" s="34" t="s">
        <v>1</v>
      </c>
      <c r="B4" s="28">
        <f>SUM(B5:B12)</f>
        <v>9.3</v>
      </c>
      <c r="C4" s="4">
        <f>SUM(C5:C12)</f>
        <v>453.579</v>
      </c>
      <c r="D4" s="4">
        <f>SUM(D5:D12)</f>
        <v>76.93</v>
      </c>
      <c r="E4" s="5">
        <f>SUM(B4:D4)</f>
        <v>539.809</v>
      </c>
    </row>
    <row r="5" spans="1:5" ht="15.75">
      <c r="A5" s="8" t="s">
        <v>2</v>
      </c>
      <c r="B5" s="17"/>
      <c r="C5" s="2">
        <v>93.46700000000001</v>
      </c>
      <c r="D5" s="2">
        <v>14.006</v>
      </c>
      <c r="E5" s="7">
        <f aca="true" t="shared" si="0" ref="E5:E31">SUM(B5:D5)</f>
        <v>107.47300000000001</v>
      </c>
    </row>
    <row r="6" spans="1:5" ht="15.75">
      <c r="A6" s="8" t="s">
        <v>3</v>
      </c>
      <c r="B6" s="17"/>
      <c r="C6" s="2">
        <v>45.567</v>
      </c>
      <c r="D6" s="2">
        <v>0</v>
      </c>
      <c r="E6" s="7">
        <f t="shared" si="0"/>
        <v>45.567</v>
      </c>
    </row>
    <row r="7" spans="1:5" ht="15.75">
      <c r="A7" s="8" t="s">
        <v>4</v>
      </c>
      <c r="B7" s="17"/>
      <c r="C7" s="2">
        <v>44.404</v>
      </c>
      <c r="D7" s="2">
        <v>2.076</v>
      </c>
      <c r="E7" s="7">
        <f t="shared" si="0"/>
        <v>46.480000000000004</v>
      </c>
    </row>
    <row r="8" spans="1:5" ht="15.75">
      <c r="A8" s="8" t="s">
        <v>5</v>
      </c>
      <c r="B8" s="17"/>
      <c r="C8" s="2">
        <v>42.102</v>
      </c>
      <c r="D8" s="2">
        <v>11.562</v>
      </c>
      <c r="E8" s="7">
        <f t="shared" si="0"/>
        <v>53.663999999999994</v>
      </c>
    </row>
    <row r="9" spans="1:5" ht="15.75">
      <c r="A9" s="8" t="s">
        <v>6</v>
      </c>
      <c r="B9" s="17"/>
      <c r="C9" s="2">
        <v>39.637</v>
      </c>
      <c r="D9" s="2">
        <v>1.718</v>
      </c>
      <c r="E9" s="7">
        <f t="shared" si="0"/>
        <v>41.355000000000004</v>
      </c>
    </row>
    <row r="10" spans="1:5" ht="15.75">
      <c r="A10" s="12" t="s">
        <v>7</v>
      </c>
      <c r="B10" s="17"/>
      <c r="C10" s="2">
        <v>35.506</v>
      </c>
      <c r="D10" s="2">
        <v>2.076</v>
      </c>
      <c r="E10" s="7">
        <f t="shared" si="0"/>
        <v>37.582</v>
      </c>
    </row>
    <row r="11" spans="1:5" ht="15.75">
      <c r="A11" s="6" t="s">
        <v>8</v>
      </c>
      <c r="B11" s="17"/>
      <c r="C11" s="2">
        <v>32.082</v>
      </c>
      <c r="D11" s="2">
        <v>2.523</v>
      </c>
      <c r="E11" s="7">
        <f t="shared" si="0"/>
        <v>34.605000000000004</v>
      </c>
    </row>
    <row r="12" spans="1:5" ht="15.75">
      <c r="A12" s="18" t="s">
        <v>9</v>
      </c>
      <c r="B12" s="19">
        <v>9.3</v>
      </c>
      <c r="C12" s="20">
        <f>130.114-B12</f>
        <v>120.81400000000001</v>
      </c>
      <c r="D12" s="20">
        <v>42.96900000000001</v>
      </c>
      <c r="E12" s="21">
        <f>SUM(B12:D12)</f>
        <v>173.08300000000003</v>
      </c>
    </row>
    <row r="13" spans="1:5" ht="15.75">
      <c r="A13" s="22" t="s">
        <v>10</v>
      </c>
      <c r="B13" s="16">
        <v>0</v>
      </c>
      <c r="C13" s="4">
        <f>SUM(C14:C15)</f>
        <v>375.601</v>
      </c>
      <c r="D13" s="4">
        <f>SUM(D14:D15)</f>
        <v>13.087</v>
      </c>
      <c r="E13" s="5">
        <f>SUM(E14:E15)</f>
        <v>388.688</v>
      </c>
    </row>
    <row r="14" spans="1:5" ht="15.75">
      <c r="A14" s="2" t="s">
        <v>11</v>
      </c>
      <c r="B14" s="17"/>
      <c r="C14" s="3">
        <v>374.745</v>
      </c>
      <c r="D14" s="3">
        <v>12.983</v>
      </c>
      <c r="E14" s="7">
        <f t="shared" si="0"/>
        <v>387.728</v>
      </c>
    </row>
    <row r="15" spans="1:5" ht="15.75">
      <c r="A15" s="23" t="s">
        <v>24</v>
      </c>
      <c r="B15" s="19"/>
      <c r="C15" s="20">
        <v>0.856</v>
      </c>
      <c r="D15" s="20">
        <v>0.104</v>
      </c>
      <c r="E15" s="21">
        <f>SUM(B15:D15)</f>
        <v>0.96</v>
      </c>
    </row>
    <row r="16" spans="1:5" ht="15.75">
      <c r="A16" s="22" t="s">
        <v>12</v>
      </c>
      <c r="B16" s="16">
        <v>0</v>
      </c>
      <c r="C16" s="4">
        <f>SUM(C17:C20)</f>
        <v>152.244</v>
      </c>
      <c r="D16" s="4">
        <f>SUM(D17:D20)</f>
        <v>14.236000000000002</v>
      </c>
      <c r="E16" s="5">
        <f>SUM(E17:E20)</f>
        <v>166.48000000000002</v>
      </c>
    </row>
    <row r="17" spans="1:5" ht="15.75">
      <c r="A17" s="8" t="s">
        <v>13</v>
      </c>
      <c r="B17" s="17"/>
      <c r="C17" s="3">
        <v>14.929</v>
      </c>
      <c r="D17" s="3">
        <v>0.781</v>
      </c>
      <c r="E17" s="7">
        <f t="shared" si="0"/>
        <v>15.71</v>
      </c>
    </row>
    <row r="18" spans="1:5" ht="15.75">
      <c r="A18" s="6" t="s">
        <v>14</v>
      </c>
      <c r="B18" s="17"/>
      <c r="C18" s="3">
        <v>15</v>
      </c>
      <c r="D18" s="3">
        <v>0</v>
      </c>
      <c r="E18" s="7">
        <f t="shared" si="0"/>
        <v>15</v>
      </c>
    </row>
    <row r="19" spans="1:5" ht="15.75">
      <c r="A19" s="8" t="s">
        <v>15</v>
      </c>
      <c r="B19" s="17"/>
      <c r="C19" s="3">
        <v>102.684</v>
      </c>
      <c r="D19" s="3">
        <v>12.059000000000001</v>
      </c>
      <c r="E19" s="7">
        <f t="shared" si="0"/>
        <v>114.743</v>
      </c>
    </row>
    <row r="20" spans="1:5" ht="18">
      <c r="A20" s="18" t="s">
        <v>28</v>
      </c>
      <c r="B20" s="24"/>
      <c r="C20" s="20">
        <v>19.631</v>
      </c>
      <c r="D20" s="20">
        <v>1.3960000000000008</v>
      </c>
      <c r="E20" s="21">
        <f t="shared" si="0"/>
        <v>21.027</v>
      </c>
    </row>
    <row r="21" spans="1:5" ht="15.75">
      <c r="A21" s="22" t="s">
        <v>16</v>
      </c>
      <c r="B21" s="28">
        <f>SUM(B22:B24)</f>
        <v>12.2</v>
      </c>
      <c r="C21" s="4">
        <f>SUM(C22:C24)</f>
        <v>137.873</v>
      </c>
      <c r="D21" s="4">
        <f>SUM(D22:D24)</f>
        <v>25.857999999999997</v>
      </c>
      <c r="E21" s="5">
        <f>SUM(E22:E24)</f>
        <v>175.931</v>
      </c>
    </row>
    <row r="22" spans="1:5" ht="15.75">
      <c r="A22" s="8" t="s">
        <v>17</v>
      </c>
      <c r="B22" s="17"/>
      <c r="C22" s="3">
        <v>69.834</v>
      </c>
      <c r="D22" s="3">
        <v>25.557</v>
      </c>
      <c r="E22" s="7">
        <f t="shared" si="0"/>
        <v>95.391</v>
      </c>
    </row>
    <row r="23" spans="1:5" ht="15.75">
      <c r="A23" s="8" t="s">
        <v>18</v>
      </c>
      <c r="B23" s="17"/>
      <c r="C23" s="3">
        <v>60</v>
      </c>
      <c r="D23" s="3">
        <v>0.301</v>
      </c>
      <c r="E23" s="7">
        <f t="shared" si="0"/>
        <v>60.301</v>
      </c>
    </row>
    <row r="24" spans="1:5" ht="18">
      <c r="A24" s="18" t="s">
        <v>29</v>
      </c>
      <c r="B24" s="19">
        <v>12.2</v>
      </c>
      <c r="C24" s="20">
        <f>20.239-B24</f>
        <v>8.039000000000001</v>
      </c>
      <c r="D24" s="20">
        <v>0</v>
      </c>
      <c r="E24" s="21">
        <f t="shared" si="0"/>
        <v>20.239</v>
      </c>
    </row>
    <row r="25" spans="1:5" ht="15.75">
      <c r="A25" s="25" t="s">
        <v>19</v>
      </c>
      <c r="B25" s="16">
        <v>0</v>
      </c>
      <c r="C25" s="26">
        <v>35.69999999999999</v>
      </c>
      <c r="D25" s="26">
        <v>0.192</v>
      </c>
      <c r="E25" s="27">
        <f t="shared" si="0"/>
        <v>35.89199999999999</v>
      </c>
    </row>
    <row r="26" spans="1:5" ht="15.75">
      <c r="A26" s="22" t="s">
        <v>20</v>
      </c>
      <c r="B26" s="16">
        <v>0</v>
      </c>
      <c r="C26" s="4">
        <f>SUM(C27:C29)</f>
        <v>120.115</v>
      </c>
      <c r="D26" s="4">
        <f>SUM(D27:D29)</f>
        <v>108.255</v>
      </c>
      <c r="E26" s="5">
        <f>SUM(E27:E29)</f>
        <v>228.37</v>
      </c>
    </row>
    <row r="27" spans="1:5" ht="15.75">
      <c r="A27" s="6" t="s">
        <v>21</v>
      </c>
      <c r="B27" s="6"/>
      <c r="C27" s="3">
        <v>90</v>
      </c>
      <c r="D27" s="3">
        <v>0.23399999999999999</v>
      </c>
      <c r="E27" s="7">
        <f t="shared" si="0"/>
        <v>90.234</v>
      </c>
    </row>
    <row r="28" spans="1:5" ht="15.75">
      <c r="A28" s="8" t="s">
        <v>22</v>
      </c>
      <c r="B28" s="6"/>
      <c r="C28" s="3">
        <v>14.095</v>
      </c>
      <c r="D28" s="3">
        <v>5.908</v>
      </c>
      <c r="E28" s="7">
        <f t="shared" si="0"/>
        <v>20.003</v>
      </c>
    </row>
    <row r="29" spans="1:5" ht="18">
      <c r="A29" s="18" t="s">
        <v>30</v>
      </c>
      <c r="B29" s="6"/>
      <c r="C29" s="3">
        <v>16.019999999999996</v>
      </c>
      <c r="D29" s="3">
        <v>102.113</v>
      </c>
      <c r="E29" s="7">
        <f t="shared" si="0"/>
        <v>118.133</v>
      </c>
    </row>
    <row r="30" spans="1:5" ht="18">
      <c r="A30" s="13" t="s">
        <v>26</v>
      </c>
      <c r="B30" s="16">
        <v>0</v>
      </c>
      <c r="C30" s="4">
        <v>49.928999999999995</v>
      </c>
      <c r="D30" s="4">
        <v>1.166</v>
      </c>
      <c r="E30" s="5">
        <f t="shared" si="0"/>
        <v>51.09499999999999</v>
      </c>
    </row>
    <row r="31" spans="1:5" ht="18">
      <c r="A31" s="14" t="s">
        <v>23</v>
      </c>
      <c r="B31" s="24">
        <v>0</v>
      </c>
      <c r="C31" s="10">
        <v>25.226</v>
      </c>
      <c r="D31" s="10">
        <v>44.45</v>
      </c>
      <c r="E31" s="11">
        <f t="shared" si="0"/>
        <v>69.676</v>
      </c>
    </row>
    <row r="32" spans="1:5" ht="18">
      <c r="A32" s="15" t="s">
        <v>32</v>
      </c>
      <c r="B32" s="9">
        <v>21.5</v>
      </c>
      <c r="C32" s="10">
        <f>C31+C30+C26+C25+C21+C16+C13+C4</f>
        <v>1350.267</v>
      </c>
      <c r="D32" s="10">
        <f>D31+D30+D26+D25+D21+D16+D13+D4</f>
        <v>284.174</v>
      </c>
      <c r="E32" s="11">
        <f>E31+E30+E26+E25+E21+E16+E13+E4</f>
        <v>1655.941</v>
      </c>
    </row>
    <row r="35" ht="15.75">
      <c r="A35" s="1" t="s">
        <v>27</v>
      </c>
    </row>
    <row r="36" ht="18">
      <c r="A36" s="1" t="s">
        <v>34</v>
      </c>
    </row>
    <row r="37" ht="18">
      <c r="A37" s="1" t="s">
        <v>35</v>
      </c>
    </row>
    <row r="38" ht="18">
      <c r="A38" s="1" t="s">
        <v>36</v>
      </c>
    </row>
    <row r="39" ht="18">
      <c r="A39" s="1" t="s">
        <v>25</v>
      </c>
    </row>
    <row r="40" ht="18">
      <c r="A40" s="1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7">
      <selection activeCell="P12" sqref="P12"/>
    </sheetView>
  </sheetViews>
  <sheetFormatPr defaultColWidth="9.00390625" defaultRowHeight="14.25"/>
  <sheetData>
    <row r="1" ht="14.25">
      <c r="A1" s="35" t="s">
        <v>31</v>
      </c>
    </row>
    <row r="2" ht="14.25">
      <c r="A2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DCMS planned expenditure baseline allocations for 2011-2012</dc:title>
  <dc:subject/>
  <dc:creator>DCMS</dc:creator>
  <cp:keywords/>
  <dc:description/>
  <cp:lastModifiedBy>MILLER NIKKI</cp:lastModifiedBy>
  <dcterms:created xsi:type="dcterms:W3CDTF">2011-05-04T16:01:22Z</dcterms:created>
  <dcterms:modified xsi:type="dcterms:W3CDTF">2011-05-09T09:20:53Z</dcterms:modified>
  <cp:category/>
  <cp:version/>
  <cp:contentType/>
  <cp:contentStatus/>
</cp:coreProperties>
</file>