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s://educationgovuk.sharepoint.com/sites/lveefa00001/WorkplaceDocuments/Capital/Workstreams/ESFA Frameworks Documents/"/>
    </mc:Choice>
  </mc:AlternateContent>
  <bookViews>
    <workbookView xWindow="56955" yWindow="75" windowWidth="19440" windowHeight="10650" tabRatio="866"/>
  </bookViews>
  <sheets>
    <sheet name="Title Sheet" sheetId="8" r:id="rId1"/>
    <sheet name="Version Control" sheetId="35" r:id="rId2"/>
    <sheet name="Sub-Criteria" sheetId="10" r:id="rId3"/>
    <sheet name="Scoring Criteria" sheetId="37" r:id="rId4"/>
    <sheet name="Quality Questions" sheetId="12" r:id="rId5"/>
    <sheet name="Pricing Requirements" sheetId="39" r:id="rId6"/>
    <sheet name="Summary" sheetId="9" r:id="rId7"/>
    <sheet name="Evaluation Scorecard - Bidder 1" sheetId="11" r:id="rId8"/>
    <sheet name="Evaluation Scorecard - Bidder 2" sheetId="41" r:id="rId9"/>
    <sheet name="Evaluation Scorecard - Bidder 3" sheetId="42" r:id="rId10"/>
    <sheet name="Evaluation Scorecard - Bidder 4" sheetId="43" r:id="rId11"/>
    <sheet name="Evaluation Scorecard - Bidder 5" sheetId="44" r:id="rId12"/>
    <sheet name="Evaluation Scorecard - Bidder 6" sheetId="45" r:id="rId13"/>
    <sheet name="Evaluation Scorecard - Bidder 7" sheetId="46" r:id="rId14"/>
    <sheet name="Evaluation Scorecard - Bidder 8" sheetId="47" r:id="rId15"/>
    <sheet name="Admin" sheetId="40" r:id="rId16"/>
  </sheets>
  <calcPr calcId="162913"/>
</workbook>
</file>

<file path=xl/calcChain.xml><?xml version="1.0" encoding="utf-8"?>
<calcChain xmlns="http://schemas.openxmlformats.org/spreadsheetml/2006/main">
  <c r="F8" i="39" l="1"/>
  <c r="F12" i="12"/>
  <c r="H7" i="47" l="1"/>
  <c r="K9" i="9" l="1"/>
  <c r="J9" i="9"/>
  <c r="I9" i="9"/>
  <c r="H9" i="9"/>
  <c r="H15" i="9"/>
  <c r="G9" i="9"/>
  <c r="F15" i="9"/>
  <c r="F9" i="9"/>
  <c r="E9" i="9"/>
  <c r="D9" i="9" l="1"/>
  <c r="H23" i="47"/>
  <c r="I23" i="47" s="1"/>
  <c r="E23" i="47"/>
  <c r="D23" i="47"/>
  <c r="C23" i="47"/>
  <c r="C25" i="47" s="1"/>
  <c r="B23" i="47"/>
  <c r="G22" i="47"/>
  <c r="K15" i="9" s="1"/>
  <c r="E22" i="47"/>
  <c r="D22" i="47"/>
  <c r="C22" i="47"/>
  <c r="B22" i="47"/>
  <c r="H15" i="47"/>
  <c r="I15" i="47" s="1"/>
  <c r="I16" i="47" s="1"/>
  <c r="K13" i="9" s="1"/>
  <c r="E15" i="47"/>
  <c r="D15" i="47"/>
  <c r="C15" i="47"/>
  <c r="B15" i="47"/>
  <c r="H13" i="47"/>
  <c r="I13" i="47" s="1"/>
  <c r="E13" i="47"/>
  <c r="D13" i="47"/>
  <c r="H12" i="47"/>
  <c r="I12" i="47" s="1"/>
  <c r="E12" i="47"/>
  <c r="D12" i="47"/>
  <c r="C12" i="47"/>
  <c r="B12" i="47"/>
  <c r="H10" i="47"/>
  <c r="I10" i="47" s="1"/>
  <c r="I11" i="47" s="1"/>
  <c r="K11" i="9" s="1"/>
  <c r="E10" i="47"/>
  <c r="D10" i="47"/>
  <c r="C10" i="47"/>
  <c r="B10" i="47"/>
  <c r="I8" i="47"/>
  <c r="H8" i="47"/>
  <c r="E8" i="47"/>
  <c r="D8" i="47"/>
  <c r="I7" i="47"/>
  <c r="I9" i="47" s="1"/>
  <c r="K10" i="9" s="1"/>
  <c r="E7" i="47"/>
  <c r="D7" i="47"/>
  <c r="C7" i="47"/>
  <c r="C17" i="47" s="1"/>
  <c r="B7" i="47"/>
  <c r="B3" i="47"/>
  <c r="B1" i="47"/>
  <c r="H23" i="46"/>
  <c r="I23" i="46" s="1"/>
  <c r="E23" i="46"/>
  <c r="D23" i="46"/>
  <c r="C23" i="46"/>
  <c r="C25" i="46" s="1"/>
  <c r="B23" i="46"/>
  <c r="G22" i="46"/>
  <c r="J15" i="9" s="1"/>
  <c r="E22" i="46"/>
  <c r="D22" i="46"/>
  <c r="C22" i="46"/>
  <c r="B22" i="46"/>
  <c r="H15" i="46"/>
  <c r="I15" i="46" s="1"/>
  <c r="I16" i="46" s="1"/>
  <c r="J13" i="9" s="1"/>
  <c r="E15" i="46"/>
  <c r="D15" i="46"/>
  <c r="C15" i="46"/>
  <c r="B15" i="46"/>
  <c r="H13" i="46"/>
  <c r="I13" i="46" s="1"/>
  <c r="E13" i="46"/>
  <c r="D13" i="46"/>
  <c r="H12" i="46"/>
  <c r="I12" i="46" s="1"/>
  <c r="E12" i="46"/>
  <c r="D12" i="46"/>
  <c r="C12" i="46"/>
  <c r="B12" i="46"/>
  <c r="H10" i="46"/>
  <c r="I10" i="46" s="1"/>
  <c r="I11" i="46" s="1"/>
  <c r="J11" i="9" s="1"/>
  <c r="E10" i="46"/>
  <c r="D10" i="46"/>
  <c r="C10" i="46"/>
  <c r="B10" i="46"/>
  <c r="I8" i="46"/>
  <c r="H8" i="46"/>
  <c r="E8" i="46"/>
  <c r="D8" i="46"/>
  <c r="I7" i="46"/>
  <c r="I9" i="46" s="1"/>
  <c r="J10" i="9" s="1"/>
  <c r="H7" i="46"/>
  <c r="E7" i="46"/>
  <c r="D7" i="46"/>
  <c r="C7" i="46"/>
  <c r="C17" i="46" s="1"/>
  <c r="B7" i="46"/>
  <c r="B3" i="46"/>
  <c r="B1" i="46"/>
  <c r="C25" i="45"/>
  <c r="H23" i="45"/>
  <c r="I23" i="45" s="1"/>
  <c r="E23" i="45"/>
  <c r="D23" i="45"/>
  <c r="C23" i="45"/>
  <c r="B23" i="45"/>
  <c r="G22" i="45"/>
  <c r="I15" i="9" s="1"/>
  <c r="E22" i="45"/>
  <c r="D22" i="45"/>
  <c r="C22" i="45"/>
  <c r="B22" i="45"/>
  <c r="H15" i="45"/>
  <c r="I15" i="45" s="1"/>
  <c r="I16" i="45" s="1"/>
  <c r="I13" i="9" s="1"/>
  <c r="E15" i="45"/>
  <c r="D15" i="45"/>
  <c r="C15" i="45"/>
  <c r="B15" i="45"/>
  <c r="H13" i="45"/>
  <c r="I13" i="45" s="1"/>
  <c r="E13" i="45"/>
  <c r="D13" i="45"/>
  <c r="H12" i="45"/>
  <c r="I12" i="45" s="1"/>
  <c r="E12" i="45"/>
  <c r="D12" i="45"/>
  <c r="C12" i="45"/>
  <c r="B12" i="45"/>
  <c r="H10" i="45"/>
  <c r="I10" i="45" s="1"/>
  <c r="I11" i="45" s="1"/>
  <c r="I11" i="9" s="1"/>
  <c r="E10" i="45"/>
  <c r="D10" i="45"/>
  <c r="C10" i="45"/>
  <c r="B10" i="45"/>
  <c r="I8" i="45"/>
  <c r="H8" i="45"/>
  <c r="E8" i="45"/>
  <c r="D8" i="45"/>
  <c r="I7" i="45"/>
  <c r="H7" i="45"/>
  <c r="E7" i="45"/>
  <c r="D7" i="45"/>
  <c r="C7" i="45"/>
  <c r="C17" i="45" s="1"/>
  <c r="B7" i="45"/>
  <c r="B3" i="45"/>
  <c r="B1" i="45"/>
  <c r="H23" i="44"/>
  <c r="I23" i="44" s="1"/>
  <c r="E23" i="44"/>
  <c r="D23" i="44"/>
  <c r="C23" i="44"/>
  <c r="C25" i="44" s="1"/>
  <c r="B23" i="44"/>
  <c r="G22" i="44"/>
  <c r="E22" i="44"/>
  <c r="D22" i="44"/>
  <c r="C22" i="44"/>
  <c r="B22" i="44"/>
  <c r="H15" i="44"/>
  <c r="I15" i="44" s="1"/>
  <c r="I16" i="44" s="1"/>
  <c r="H13" i="9" s="1"/>
  <c r="E15" i="44"/>
  <c r="D15" i="44"/>
  <c r="C15" i="44"/>
  <c r="B15" i="44"/>
  <c r="H13" i="44"/>
  <c r="I13" i="44" s="1"/>
  <c r="E13" i="44"/>
  <c r="D13" i="44"/>
  <c r="H12" i="44"/>
  <c r="I12" i="44" s="1"/>
  <c r="E12" i="44"/>
  <c r="D12" i="44"/>
  <c r="C12" i="44"/>
  <c r="B12" i="44"/>
  <c r="H10" i="44"/>
  <c r="I10" i="44" s="1"/>
  <c r="I11" i="44" s="1"/>
  <c r="H11" i="9" s="1"/>
  <c r="E10" i="44"/>
  <c r="D10" i="44"/>
  <c r="C10" i="44"/>
  <c r="B10" i="44"/>
  <c r="I8" i="44"/>
  <c r="H8" i="44"/>
  <c r="E8" i="44"/>
  <c r="D8" i="44"/>
  <c r="I7" i="44"/>
  <c r="I9" i="44" s="1"/>
  <c r="H10" i="9" s="1"/>
  <c r="H7" i="44"/>
  <c r="E7" i="44"/>
  <c r="D7" i="44"/>
  <c r="C7" i="44"/>
  <c r="B7" i="44"/>
  <c r="B3" i="44"/>
  <c r="B1" i="44"/>
  <c r="H23" i="43"/>
  <c r="I23" i="43" s="1"/>
  <c r="E23" i="43"/>
  <c r="D23" i="43"/>
  <c r="C23" i="43"/>
  <c r="C25" i="43" s="1"/>
  <c r="B23" i="43"/>
  <c r="G22" i="43"/>
  <c r="G15" i="9" s="1"/>
  <c r="E22" i="43"/>
  <c r="D22" i="43"/>
  <c r="C22" i="43"/>
  <c r="B22" i="43"/>
  <c r="H15" i="43"/>
  <c r="I15" i="43" s="1"/>
  <c r="I16" i="43" s="1"/>
  <c r="G13" i="9" s="1"/>
  <c r="E15" i="43"/>
  <c r="D15" i="43"/>
  <c r="C15" i="43"/>
  <c r="B15" i="43"/>
  <c r="H13" i="43"/>
  <c r="I13" i="43" s="1"/>
  <c r="E13" i="43"/>
  <c r="D13" i="43"/>
  <c r="H12" i="43"/>
  <c r="I12" i="43" s="1"/>
  <c r="E12" i="43"/>
  <c r="D12" i="43"/>
  <c r="C12" i="43"/>
  <c r="B12" i="43"/>
  <c r="H10" i="43"/>
  <c r="I10" i="43" s="1"/>
  <c r="I11" i="43" s="1"/>
  <c r="G11" i="9" s="1"/>
  <c r="E10" i="43"/>
  <c r="D10" i="43"/>
  <c r="C10" i="43"/>
  <c r="B10" i="43"/>
  <c r="I8" i="43"/>
  <c r="H8" i="43"/>
  <c r="E8" i="43"/>
  <c r="D8" i="43"/>
  <c r="I7" i="43"/>
  <c r="I9" i="43" s="1"/>
  <c r="G10" i="9" s="1"/>
  <c r="H7" i="43"/>
  <c r="E7" i="43"/>
  <c r="D7" i="43"/>
  <c r="C7" i="43"/>
  <c r="B7" i="43"/>
  <c r="B3" i="43"/>
  <c r="B1" i="43"/>
  <c r="H23" i="42"/>
  <c r="I23" i="42" s="1"/>
  <c r="E23" i="42"/>
  <c r="D23" i="42"/>
  <c r="C23" i="42"/>
  <c r="C25" i="42" s="1"/>
  <c r="B23" i="42"/>
  <c r="G22" i="42"/>
  <c r="E22" i="42"/>
  <c r="D22" i="42"/>
  <c r="C22" i="42"/>
  <c r="B22" i="42"/>
  <c r="H15" i="42"/>
  <c r="I15" i="42" s="1"/>
  <c r="I16" i="42" s="1"/>
  <c r="F13" i="9" s="1"/>
  <c r="E15" i="42"/>
  <c r="D15" i="42"/>
  <c r="C15" i="42"/>
  <c r="B15" i="42"/>
  <c r="H13" i="42"/>
  <c r="I13" i="42" s="1"/>
  <c r="E13" i="42"/>
  <c r="D13" i="42"/>
  <c r="H12" i="42"/>
  <c r="I12" i="42" s="1"/>
  <c r="E12" i="42"/>
  <c r="D12" i="42"/>
  <c r="C12" i="42"/>
  <c r="B12" i="42"/>
  <c r="H10" i="42"/>
  <c r="I10" i="42" s="1"/>
  <c r="I11" i="42" s="1"/>
  <c r="F11" i="9" s="1"/>
  <c r="E10" i="42"/>
  <c r="D10" i="42"/>
  <c r="C10" i="42"/>
  <c r="B10" i="42"/>
  <c r="I8" i="42"/>
  <c r="H8" i="42"/>
  <c r="E8" i="42"/>
  <c r="D8" i="42"/>
  <c r="I7" i="42"/>
  <c r="H7" i="42"/>
  <c r="E7" i="42"/>
  <c r="D7" i="42"/>
  <c r="C7" i="42"/>
  <c r="C17" i="42" s="1"/>
  <c r="B7" i="42"/>
  <c r="B3" i="42"/>
  <c r="B1" i="42"/>
  <c r="H23" i="41"/>
  <c r="I23" i="41" s="1"/>
  <c r="E23" i="41"/>
  <c r="D23" i="41"/>
  <c r="C23" i="41"/>
  <c r="C25" i="41" s="1"/>
  <c r="B23" i="41"/>
  <c r="G22" i="41"/>
  <c r="E15" i="9" s="1"/>
  <c r="E22" i="41"/>
  <c r="D22" i="41"/>
  <c r="C22" i="41"/>
  <c r="B22" i="41"/>
  <c r="H15" i="41"/>
  <c r="I15" i="41" s="1"/>
  <c r="I16" i="41" s="1"/>
  <c r="E13" i="9" s="1"/>
  <c r="E15" i="41"/>
  <c r="D15" i="41"/>
  <c r="C15" i="41"/>
  <c r="B15" i="41"/>
  <c r="I13" i="41"/>
  <c r="H13" i="41"/>
  <c r="E13" i="41"/>
  <c r="D13" i="41"/>
  <c r="I12" i="41"/>
  <c r="H12" i="41"/>
  <c r="E12" i="41"/>
  <c r="D12" i="41"/>
  <c r="C12" i="41"/>
  <c r="B12" i="41"/>
  <c r="H10" i="41"/>
  <c r="I10" i="41" s="1"/>
  <c r="I11" i="41" s="1"/>
  <c r="E11" i="9" s="1"/>
  <c r="E10" i="41"/>
  <c r="D10" i="41"/>
  <c r="C10" i="41"/>
  <c r="B10" i="41"/>
  <c r="I8" i="41"/>
  <c r="H8" i="41"/>
  <c r="E8" i="41"/>
  <c r="D8" i="41"/>
  <c r="I7" i="41"/>
  <c r="H7" i="41"/>
  <c r="E7" i="41"/>
  <c r="D7" i="41"/>
  <c r="C7" i="41"/>
  <c r="B7" i="41"/>
  <c r="B3" i="41"/>
  <c r="B1" i="41"/>
  <c r="G22" i="11"/>
  <c r="D15" i="9" s="1"/>
  <c r="E22" i="11"/>
  <c r="D22" i="11"/>
  <c r="C22" i="11"/>
  <c r="B22" i="11"/>
  <c r="B23" i="11"/>
  <c r="H23" i="11"/>
  <c r="H15" i="11"/>
  <c r="E15" i="11"/>
  <c r="D15" i="11"/>
  <c r="H10" i="11"/>
  <c r="H13" i="11"/>
  <c r="H12" i="11"/>
  <c r="E13" i="11"/>
  <c r="D13" i="11"/>
  <c r="E12" i="11"/>
  <c r="D12" i="11"/>
  <c r="E10" i="11"/>
  <c r="D10" i="11"/>
  <c r="C7" i="11"/>
  <c r="C10" i="11"/>
  <c r="C12" i="11"/>
  <c r="C15" i="11"/>
  <c r="B15" i="11"/>
  <c r="B12" i="11"/>
  <c r="B10" i="11"/>
  <c r="C11" i="9"/>
  <c r="C12" i="9"/>
  <c r="C13" i="9"/>
  <c r="I14" i="44" l="1"/>
  <c r="H12" i="9" s="1"/>
  <c r="C17" i="43"/>
  <c r="C17" i="41"/>
  <c r="C17" i="44"/>
  <c r="I24" i="47"/>
  <c r="I25" i="47" s="1"/>
  <c r="K17" i="9" s="1"/>
  <c r="K16" i="9"/>
  <c r="I14" i="47"/>
  <c r="K12" i="9" s="1"/>
  <c r="I17" i="47"/>
  <c r="K14" i="9" s="1"/>
  <c r="I24" i="46"/>
  <c r="I25" i="46" s="1"/>
  <c r="J17" i="9" s="1"/>
  <c r="J16" i="9"/>
  <c r="I24" i="45"/>
  <c r="I25" i="45" s="1"/>
  <c r="I17" i="9" s="1"/>
  <c r="I16" i="9"/>
  <c r="I14" i="45"/>
  <c r="I12" i="9" s="1"/>
  <c r="I9" i="45"/>
  <c r="I10" i="9" s="1"/>
  <c r="I24" i="44"/>
  <c r="I25" i="44" s="1"/>
  <c r="H17" i="9" s="1"/>
  <c r="H16" i="9"/>
  <c r="I17" i="44"/>
  <c r="H14" i="9" s="1"/>
  <c r="I24" i="43"/>
  <c r="I25" i="43" s="1"/>
  <c r="G17" i="9" s="1"/>
  <c r="G16" i="9"/>
  <c r="I14" i="43"/>
  <c r="G12" i="9" s="1"/>
  <c r="I17" i="43"/>
  <c r="G14" i="9" s="1"/>
  <c r="I24" i="42"/>
  <c r="I25" i="42" s="1"/>
  <c r="F17" i="9" s="1"/>
  <c r="F16" i="9"/>
  <c r="I14" i="42"/>
  <c r="F12" i="9" s="1"/>
  <c r="I9" i="42"/>
  <c r="F10" i="9" s="1"/>
  <c r="I24" i="41"/>
  <c r="I25" i="41" s="1"/>
  <c r="E17" i="9" s="1"/>
  <c r="E16" i="9"/>
  <c r="I14" i="41"/>
  <c r="E12" i="9" s="1"/>
  <c r="I9" i="41"/>
  <c r="E10" i="9" s="1"/>
  <c r="I14" i="46"/>
  <c r="J12" i="9" s="1"/>
  <c r="I17" i="46"/>
  <c r="I17" i="45"/>
  <c r="I14" i="9" s="1"/>
  <c r="I27" i="47" l="1"/>
  <c r="K18" i="9" s="1"/>
  <c r="I27" i="46"/>
  <c r="J18" i="9" s="1"/>
  <c r="J14" i="9"/>
  <c r="I27" i="45"/>
  <c r="I18" i="9" s="1"/>
  <c r="I27" i="44"/>
  <c r="H18" i="9" s="1"/>
  <c r="I27" i="43"/>
  <c r="G18" i="9" s="1"/>
  <c r="I17" i="42"/>
  <c r="F14" i="9" s="1"/>
  <c r="I17" i="41"/>
  <c r="E14" i="9" s="1"/>
  <c r="C8" i="12"/>
  <c r="B8" i="12"/>
  <c r="I27" i="42" l="1"/>
  <c r="F18" i="9" s="1"/>
  <c r="I27" i="41"/>
  <c r="E18" i="9" s="1"/>
  <c r="I23" i="11" l="1"/>
  <c r="D16" i="9" s="1"/>
  <c r="I15" i="11"/>
  <c r="I13" i="11"/>
  <c r="I12" i="11"/>
  <c r="I10" i="11"/>
  <c r="H8" i="11"/>
  <c r="I8" i="11" s="1"/>
  <c r="H7" i="11"/>
  <c r="I7" i="11" s="1"/>
  <c r="E23" i="11"/>
  <c r="D23" i="11"/>
  <c r="C23" i="11"/>
  <c r="C25" i="11" s="1"/>
  <c r="I16" i="11" l="1"/>
  <c r="D13" i="9" s="1"/>
  <c r="I24" i="11"/>
  <c r="I25" i="11" s="1"/>
  <c r="D17" i="9" s="1"/>
  <c r="I14" i="11"/>
  <c r="D12" i="9" s="1"/>
  <c r="E7" i="11"/>
  <c r="E8" i="11"/>
  <c r="D8" i="11"/>
  <c r="D7" i="11"/>
  <c r="B7" i="11"/>
  <c r="C17" i="11" l="1"/>
  <c r="B3" i="37"/>
  <c r="B1" i="37"/>
  <c r="B3" i="10"/>
  <c r="B1" i="10"/>
  <c r="C16" i="9"/>
  <c r="C15" i="9"/>
  <c r="C7" i="39"/>
  <c r="C6" i="39"/>
  <c r="B6" i="39"/>
  <c r="B7" i="39"/>
  <c r="B11" i="12"/>
  <c r="B9" i="12"/>
  <c r="B6" i="12"/>
  <c r="E13" i="10"/>
  <c r="B3" i="39"/>
  <c r="B1" i="39"/>
  <c r="C11" i="12"/>
  <c r="C9" i="12"/>
  <c r="C6" i="12"/>
  <c r="C8" i="39" l="1"/>
  <c r="C12" i="12" l="1"/>
  <c r="B3" i="11" l="1"/>
  <c r="B1" i="11"/>
  <c r="B3" i="9"/>
  <c r="B1" i="9"/>
  <c r="B3" i="12"/>
  <c r="B1" i="12"/>
  <c r="C10" i="9" l="1"/>
  <c r="I11" i="11" l="1"/>
  <c r="D11" i="9" s="1"/>
  <c r="I9" i="11"/>
  <c r="D10" i="9" s="1"/>
  <c r="I17" i="11" l="1"/>
  <c r="D14" i="9" s="1"/>
  <c r="I27" i="11" l="1"/>
  <c r="D18" i="9" s="1"/>
</calcChain>
</file>

<file path=xl/sharedStrings.xml><?xml version="1.0" encoding="utf-8"?>
<sst xmlns="http://schemas.openxmlformats.org/spreadsheetml/2006/main" count="326" uniqueCount="93">
  <si>
    <t>Weighting</t>
  </si>
  <si>
    <t>Weighted Score</t>
  </si>
  <si>
    <t>Bidder 1</t>
  </si>
  <si>
    <t>Bidder 2</t>
  </si>
  <si>
    <t>EC Harris LLP</t>
  </si>
  <si>
    <t>Quality Sub-criteria</t>
  </si>
  <si>
    <t>Sub-Criteria Weighting</t>
  </si>
  <si>
    <t>Question No.</t>
  </si>
  <si>
    <t>Question</t>
  </si>
  <si>
    <t>Question Number</t>
  </si>
  <si>
    <t>Total Assessed Score</t>
  </si>
  <si>
    <t>Bidder 3</t>
  </si>
  <si>
    <t>Bidder 4</t>
  </si>
  <si>
    <t>Bidder 5</t>
  </si>
  <si>
    <t>Bidder 6</t>
  </si>
  <si>
    <t>Bidder 7</t>
  </si>
  <si>
    <t>Bidder:</t>
  </si>
  <si>
    <t>Total</t>
  </si>
  <si>
    <t>Total Quality Score</t>
  </si>
  <si>
    <t>Version History</t>
  </si>
  <si>
    <t>Date</t>
  </si>
  <si>
    <t>Editor</t>
  </si>
  <si>
    <t>Version</t>
  </si>
  <si>
    <t>Status</t>
  </si>
  <si>
    <t>Comment</t>
  </si>
  <si>
    <t>ESFA Construction Framework</t>
  </si>
  <si>
    <t>Criteria</t>
  </si>
  <si>
    <t>Overall Approach</t>
  </si>
  <si>
    <t>Procurement and Supply Chain Management</t>
  </si>
  <si>
    <t>Cost and Risk Management</t>
  </si>
  <si>
    <t>Design Management</t>
  </si>
  <si>
    <t>Question Weighting</t>
  </si>
  <si>
    <t>Sub-Criteria</t>
  </si>
  <si>
    <t>Quality Sub-Criteria</t>
  </si>
  <si>
    <t>Quality</t>
  </si>
  <si>
    <t xml:space="preserve">Price </t>
  </si>
  <si>
    <t>Total Price Score</t>
  </si>
  <si>
    <t xml:space="preserve">v1 </t>
  </si>
  <si>
    <t>FINAL</t>
  </si>
  <si>
    <t>Moderated Comments</t>
  </si>
  <si>
    <t>Total for Sub-Criterion</t>
  </si>
  <si>
    <t>Sub-criteria</t>
  </si>
  <si>
    <t>TOTAL SCORE</t>
  </si>
  <si>
    <t>Score</t>
  </si>
  <si>
    <t xml:space="preserve">Quality Total </t>
  </si>
  <si>
    <t>Price Total</t>
  </si>
  <si>
    <t xml:space="preserve">Moderated Score </t>
  </si>
  <si>
    <t>Bidder 8</t>
  </si>
  <si>
    <t>Weighted Scores</t>
  </si>
  <si>
    <t xml:space="preserve"> Score </t>
  </si>
  <si>
    <t>Evaluator's Comments</t>
  </si>
  <si>
    <t>David Whitehead</t>
  </si>
  <si>
    <t>Pass/Fail</t>
  </si>
  <si>
    <t>Price Commitment</t>
  </si>
  <si>
    <t>Management of Price Risk</t>
  </si>
  <si>
    <r>
      <t xml:space="preserve">Please describe how will you ensure the effective delivery and integration of ICT infrastructure requirements and FF&amp;E (including legacy assets and equipment) in the design solution for the scheme
</t>
    </r>
    <r>
      <rPr>
        <i/>
        <sz val="12"/>
        <color theme="1"/>
        <rFont val="Arial"/>
        <family val="2"/>
      </rPr>
      <t>Maximum of 1,000 words</t>
    </r>
  </si>
  <si>
    <r>
      <t xml:space="preserve">Please describe what you consider to be the key challenges and risks specifically associated with the delivery of this scheme and how you will manage them.  
</t>
    </r>
    <r>
      <rPr>
        <i/>
        <sz val="12"/>
        <color theme="1"/>
        <rFont val="Arial"/>
        <family val="2"/>
      </rPr>
      <t>Maximum of 1,000 words</t>
    </r>
  </si>
  <si>
    <r>
      <t xml:space="preserve">Please describe who you understand to be the key stakeholders for the scheme and how you will engage with and manage those stakeholders in order to ensure an affordable and deliverable solution
</t>
    </r>
    <r>
      <rPr>
        <i/>
        <sz val="12"/>
        <color theme="1"/>
        <rFont val="Arial"/>
        <family val="2"/>
      </rPr>
      <t>Maximum of 1,000 words</t>
    </r>
  </si>
  <si>
    <t>No response provided or is significantly deficient as to what has been asked</t>
  </si>
  <si>
    <t>Inadequate detail provided or proposals are unsatisfactory, or response does not directly address the question</t>
  </si>
  <si>
    <t>Response only partly answers the question and the detail missing is significant and/or a significant part of the proposals are unsatisfactory</t>
  </si>
  <si>
    <t xml:space="preserve">Response substantially answers the question but lacks some detail and/or part of the proposals are unsatisfactory </t>
  </si>
  <si>
    <t>Response substantially answers all elements of the question. Any missing or unsatisfactory details are minor</t>
  </si>
  <si>
    <t>Response to all elements of the question is satisfactory and in sufficient detail</t>
  </si>
  <si>
    <t>The bidder has made an unqualified commitment to deliver the scheme requirements within budget</t>
  </si>
  <si>
    <t>The bidder has not made the necessary commitment</t>
  </si>
  <si>
    <t>Quality (90%)</t>
  </si>
  <si>
    <t>Price (10%)</t>
  </si>
  <si>
    <t>Evaluation of Quality Questions and Management of Price Risk</t>
  </si>
  <si>
    <t>[BIDDER NAME1]</t>
  </si>
  <si>
    <t>[BIDDER NAME2]</t>
  </si>
  <si>
    <t>[BIDDER NAME3]</t>
  </si>
  <si>
    <t>[BIDDER NAME4]</t>
  </si>
  <si>
    <t>[BIDDER NAME5]</t>
  </si>
  <si>
    <t>[BIDDER NAME6]</t>
  </si>
  <si>
    <t>[BIDDER NAME7]</t>
  </si>
  <si>
    <t>[BIDDER NAME8]</t>
  </si>
  <si>
    <r>
      <t xml:space="preserve"> Please demonstrate your team and supply chain capability and capacity to deliver this specific scheme. Including: 
a) Describing how you will organise and structure your team, including key roles and responsibilities;  
b) Providing project related CVs for a maximum of eight key members of your team, which demonstrate the individuals’ relevant experience for this scheme. The CVs provided should include bid manager, lead architect and lead environmental engineering consultant;
c) Where applicable, describing how you will select your team and supply chain for the future schools in the batch ensure the efficient delivery of those schemes
</t>
    </r>
    <r>
      <rPr>
        <i/>
        <sz val="12"/>
        <color theme="1"/>
        <rFont val="Arial"/>
        <family val="2"/>
      </rPr>
      <t xml:space="preserve">Maximum of 1,000 words (1,500 if section c applies) plus an organisation chart and CVs no longer than 1 page of A4 each. The organisation chart must not include details of responsibilities, which should be included in the 1,000 words of narrative. </t>
    </r>
    <r>
      <rPr>
        <sz val="12"/>
        <color theme="1"/>
        <rFont val="Arial"/>
        <family val="2"/>
      </rPr>
      <t xml:space="preserve">
</t>
    </r>
  </si>
  <si>
    <t>Please confirm that you are able to deliver all of the requirements of this scheme within the stated budget and commit to doing so</t>
  </si>
  <si>
    <r>
      <t xml:space="preserve">Please comment on the programme identified in the feasibility study for the scheme detailing when you propose to achieve key milestones. If the programme identified in the feasibility study is not achievable in your view, please provide justification.
</t>
    </r>
    <r>
      <rPr>
        <i/>
        <sz val="12"/>
        <color theme="1"/>
        <rFont val="Arial"/>
        <family val="2"/>
      </rPr>
      <t>Maximum of 1 x A3 programme and 750 words</t>
    </r>
  </si>
  <si>
    <t>v2</t>
  </si>
  <si>
    <r>
      <t xml:space="preserve">Please explain how you will manage the design process and deploy your team to ensure quality and cost-efficient proposals for this scheme. Please address the following stages in your answer: 
a) Invitation to Tender (Design Development) Stage
b) Submission of a Planning Application 
Your response should include a schedule of meetings, identifying who is required at each 
c) Where applicable, please describe how you will manage the engagement processes for the future schools in the batch to ensure the efficient delivery of those schemes
</t>
    </r>
    <r>
      <rPr>
        <sz val="12"/>
        <color rgb="FFFF0000"/>
        <rFont val="Arial"/>
        <family val="2"/>
      </rPr>
      <t xml:space="preserve">
</t>
    </r>
    <r>
      <rPr>
        <i/>
        <sz val="12"/>
        <rFont val="Arial"/>
        <family val="2"/>
      </rPr>
      <t>Maximum of 1,500 words (2,000 if section c applies)</t>
    </r>
    <r>
      <rPr>
        <sz val="12"/>
        <color theme="1"/>
        <rFont val="Arial"/>
        <family val="2"/>
      </rPr>
      <t xml:space="preserve">
</t>
    </r>
  </si>
  <si>
    <r>
      <t xml:space="preserve">Please describe your specific approach to the identification and management of price risk for the project to ensure the scheme is developed within budget. Where appropriate, your response should include a list of any additional surveys to be undertaken, their timing and rationale. 
</t>
    </r>
    <r>
      <rPr>
        <i/>
        <sz val="12"/>
        <color theme="1"/>
        <rFont val="Arial"/>
        <family val="2"/>
      </rPr>
      <t>Maximum of 1,500 words</t>
    </r>
  </si>
  <si>
    <t>Preliminary ITT/ISP Appendix A - Evaluation Matrix</t>
  </si>
  <si>
    <t>[   ] Procurement</t>
  </si>
  <si>
    <t>Please Select</t>
  </si>
  <si>
    <t>Response Required</t>
  </si>
  <si>
    <t>No Response Required</t>
  </si>
  <si>
    <t>Mandatory 
Question</t>
  </si>
  <si>
    <t>Preliminary Invitation to Tender</t>
  </si>
  <si>
    <t>Preliminary Invitation to Submit Proposal</t>
  </si>
  <si>
    <t>Document amended for use with Preliminary Invitation to Submit Proposal in addition to Preliminary Invitation to Tender. Title amended accordingly. 
Quality question 1.1: word limit updated
Quality question 3.1: 500 words added to word limit
Pricing requirement 6.1: 500 words added to word limit</t>
  </si>
  <si>
    <t xml:space="preserve">Quality and price questions, weightings and scoring criteria for framework procurements. 
Questions are mandatory for competitive procurements. Framework User to select questions for Direct Award procurements.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</si>
</sst>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2"/>
      <color theme="1"/>
      <name val="Arial"/>
      <family val="2"/>
    </font>
    <font>
      <sz val="12"/>
      <color theme="1"/>
      <name val="Arial"/>
      <family val="2"/>
    </font>
    <font>
      <b/>
      <sz val="12"/>
      <name val="Arial"/>
      <family val="2"/>
    </font>
    <font>
      <sz val="12"/>
      <name val="Arial"/>
      <family val="2"/>
    </font>
    <font>
      <b/>
      <sz val="11.5"/>
      <color theme="1"/>
      <name val="Calibri"/>
      <family val="2"/>
    </font>
    <font>
      <b/>
      <sz val="22"/>
      <color theme="1"/>
      <name val="Calibri"/>
      <family val="2"/>
    </font>
    <font>
      <b/>
      <sz val="20"/>
      <color theme="1"/>
      <name val="Calibri"/>
      <family val="2"/>
    </font>
    <font>
      <b/>
      <sz val="20"/>
      <color theme="1"/>
      <name val="Calibri"/>
      <family val="2"/>
      <scheme val="minor"/>
    </font>
    <font>
      <b/>
      <sz val="12"/>
      <color theme="0"/>
      <name val="Arial"/>
      <family val="2"/>
    </font>
    <font>
      <b/>
      <sz val="12"/>
      <color theme="1"/>
      <name val="Arial"/>
      <family val="2"/>
    </font>
    <font>
      <b/>
      <sz val="12"/>
      <color theme="1"/>
      <name val="Calibri"/>
      <family val="2"/>
    </font>
    <font>
      <b/>
      <sz val="14"/>
      <color theme="1"/>
      <name val="Arial"/>
      <family val="2"/>
    </font>
    <font>
      <sz val="12"/>
      <color rgb="FF0D0D0D"/>
      <name val="Arial"/>
      <family val="2"/>
    </font>
    <font>
      <b/>
      <sz val="12"/>
      <color rgb="FF0D0D0D"/>
      <name val="Arial"/>
      <family val="2"/>
    </font>
    <font>
      <sz val="12"/>
      <color theme="1"/>
      <name val="Calibri"/>
      <family val="2"/>
    </font>
    <font>
      <b/>
      <sz val="16"/>
      <color theme="1"/>
      <name val="Arial"/>
      <family val="2"/>
    </font>
    <font>
      <i/>
      <sz val="12"/>
      <color theme="1"/>
      <name val="Arial"/>
      <family val="2"/>
    </font>
    <font>
      <sz val="12"/>
      <color rgb="FFFF0000"/>
      <name val="Arial"/>
      <family val="2"/>
    </font>
    <font>
      <i/>
      <sz val="12"/>
      <name val="Arial"/>
      <family val="2"/>
    </font>
    <font>
      <sz val="24"/>
      <color theme="1"/>
      <name val="Arial"/>
      <family val="2"/>
    </font>
    <font>
      <sz val="14"/>
      <color theme="1"/>
      <name val="Arial"/>
      <family val="2"/>
    </font>
  </fonts>
  <fills count="7">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9" fontId="1" fillId="0" borderId="0" applyFont="0" applyFill="0" applyBorder="0" applyAlignment="0" applyProtection="0"/>
  </cellStyleXfs>
  <cellXfs count="127">
    <xf numFmtId="0" fontId="0" fillId="0" borderId="0" xfId="0"/>
    <xf numFmtId="0" fontId="4" fillId="2" borderId="0" xfId="0" applyFont="1" applyFill="1" applyAlignment="1">
      <alignment horizontal="center" vertical="center"/>
    </xf>
    <xf numFmtId="0" fontId="0" fillId="2" borderId="0" xfId="0" applyFill="1"/>
    <xf numFmtId="0" fontId="4" fillId="2" borderId="0" xfId="0" applyFont="1" applyFill="1" applyAlignment="1">
      <alignment horizontal="justify"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0" fontId="7" fillId="2" borderId="0" xfId="0" applyFont="1" applyFill="1" applyAlignment="1">
      <alignment horizontal="center" vertical="center"/>
    </xf>
    <xf numFmtId="0" fontId="0" fillId="2" borderId="0" xfId="0" applyFill="1" applyAlignment="1">
      <alignment horizontal="center" vertical="center"/>
    </xf>
    <xf numFmtId="0" fontId="0" fillId="2" borderId="0" xfId="0" applyFont="1" applyFill="1"/>
    <xf numFmtId="0" fontId="10" fillId="2" borderId="0" xfId="0" applyFont="1" applyFill="1" applyAlignment="1">
      <alignment horizontal="center" vertical="center"/>
    </xf>
    <xf numFmtId="0" fontId="10" fillId="2" borderId="0" xfId="0" applyFont="1" applyFill="1" applyAlignment="1">
      <alignment horizontal="justify" vertical="center"/>
    </xf>
    <xf numFmtId="0" fontId="9" fillId="2" borderId="0" xfId="0" applyFont="1" applyFill="1"/>
    <xf numFmtId="0" fontId="12" fillId="0" borderId="5" xfId="0" applyFont="1" applyBorder="1" applyAlignment="1">
      <alignment vertical="center" wrapText="1"/>
    </xf>
    <xf numFmtId="14" fontId="12" fillId="0" borderId="4" xfId="0" applyNumberFormat="1"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center" vertical="center" wrapText="1"/>
    </xf>
    <xf numFmtId="0" fontId="0" fillId="2" borderId="0" xfId="0" applyFill="1" applyAlignment="1">
      <alignment horizontal="center"/>
    </xf>
    <xf numFmtId="0" fontId="1" fillId="0" borderId="0" xfId="0" applyFont="1" applyBorder="1" applyAlignment="1">
      <alignment vertical="center" wrapText="1"/>
    </xf>
    <xf numFmtId="0" fontId="0" fillId="2" borderId="7" xfId="0" applyFont="1" applyFill="1" applyBorder="1"/>
    <xf numFmtId="0" fontId="0" fillId="2" borderId="7" xfId="0" applyFont="1" applyFill="1" applyBorder="1" applyAlignment="1">
      <alignment vertical="top" wrapText="1"/>
    </xf>
    <xf numFmtId="9" fontId="0" fillId="2" borderId="7" xfId="0" applyNumberFormat="1" applyFont="1" applyFill="1" applyBorder="1" applyAlignment="1">
      <alignment horizontal="center" vertical="center"/>
    </xf>
    <xf numFmtId="0" fontId="14" fillId="2" borderId="7" xfId="0" applyFont="1" applyFill="1" applyBorder="1" applyAlignment="1">
      <alignment horizontal="center" vertical="center" wrapText="1"/>
    </xf>
    <xf numFmtId="0" fontId="14" fillId="2" borderId="7" xfId="0" applyFont="1" applyFill="1" applyBorder="1" applyAlignment="1">
      <alignment horizontal="center" vertical="center"/>
    </xf>
    <xf numFmtId="0" fontId="0" fillId="0" borderId="7" xfId="0" applyFont="1" applyBorder="1" applyAlignment="1">
      <alignment horizontal="justify" vertical="center" wrapText="1"/>
    </xf>
    <xf numFmtId="0" fontId="0" fillId="2" borderId="7" xfId="0" applyFont="1" applyFill="1" applyBorder="1" applyAlignment="1">
      <alignment horizontal="center" vertical="center"/>
    </xf>
    <xf numFmtId="0" fontId="9" fillId="0" borderId="8" xfId="0" applyFont="1" applyBorder="1" applyAlignment="1">
      <alignment horizontal="center" vertical="center" wrapText="1"/>
    </xf>
    <xf numFmtId="0" fontId="0" fillId="2" borderId="7" xfId="0" applyFont="1" applyFill="1" applyBorder="1" applyAlignment="1">
      <alignment horizontal="left" vertical="top" wrapText="1"/>
    </xf>
    <xf numFmtId="0" fontId="0" fillId="0" borderId="7" xfId="0" applyBorder="1" applyAlignment="1">
      <alignment horizontal="left" vertical="top" wrapText="1"/>
    </xf>
    <xf numFmtId="0" fontId="0" fillId="2" borderId="7" xfId="0" applyFont="1" applyFill="1" applyBorder="1" applyAlignment="1">
      <alignment horizontal="center" vertical="center"/>
    </xf>
    <xf numFmtId="0" fontId="9" fillId="2" borderId="0" xfId="0" applyFont="1" applyFill="1" applyProtection="1"/>
    <xf numFmtId="0" fontId="0" fillId="2" borderId="0" xfId="0" applyFont="1" applyFill="1" applyProtection="1"/>
    <xf numFmtId="0" fontId="8" fillId="3" borderId="7" xfId="0"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7" xfId="0" applyFont="1" applyFill="1" applyBorder="1" applyAlignment="1" applyProtection="1">
      <alignment horizontal="left" vertical="top" wrapText="1"/>
    </xf>
    <xf numFmtId="10" fontId="9" fillId="0" borderId="7" xfId="1" applyNumberFormat="1" applyFont="1" applyFill="1" applyBorder="1" applyAlignment="1" applyProtection="1">
      <alignment horizontal="center" vertical="center" wrapText="1"/>
    </xf>
    <xf numFmtId="0" fontId="9" fillId="0" borderId="7" xfId="0" applyFont="1" applyBorder="1" applyAlignment="1" applyProtection="1">
      <alignment horizontal="center" vertical="center" wrapText="1"/>
    </xf>
    <xf numFmtId="10" fontId="11" fillId="4" borderId="7" xfId="0" applyNumberFormat="1" applyFont="1" applyFill="1" applyBorder="1" applyAlignment="1" applyProtection="1">
      <alignment horizontal="center" vertical="center"/>
    </xf>
    <xf numFmtId="10" fontId="0" fillId="2" borderId="7" xfId="1" applyNumberFormat="1" applyFont="1" applyFill="1" applyBorder="1" applyAlignment="1" applyProtection="1">
      <alignment horizontal="center" vertical="center"/>
    </xf>
    <xf numFmtId="0" fontId="0" fillId="0" borderId="0" xfId="0" applyFont="1" applyFill="1" applyBorder="1" applyProtection="1"/>
    <xf numFmtId="10" fontId="0" fillId="2" borderId="0" xfId="0" applyNumberFormat="1" applyFont="1" applyFill="1" applyProtection="1"/>
    <xf numFmtId="10" fontId="15" fillId="5" borderId="7" xfId="0" applyNumberFormat="1" applyFont="1" applyFill="1" applyBorder="1" applyAlignment="1" applyProtection="1">
      <alignment horizontal="center" vertical="center"/>
    </xf>
    <xf numFmtId="0" fontId="0" fillId="2" borderId="0" xfId="0" applyFont="1" applyFill="1" applyAlignment="1" applyProtection="1">
      <alignment vertical="top"/>
    </xf>
    <xf numFmtId="0" fontId="0" fillId="2" borderId="0" xfId="0" applyFill="1" applyProtection="1"/>
    <xf numFmtId="0" fontId="2" fillId="2" borderId="7" xfId="0" applyFont="1" applyFill="1" applyBorder="1" applyAlignment="1" applyProtection="1">
      <alignment horizontal="center" vertical="center"/>
    </xf>
    <xf numFmtId="2" fontId="2" fillId="2" borderId="7" xfId="0" applyNumberFormat="1" applyFont="1" applyFill="1" applyBorder="1" applyAlignment="1" applyProtection="1">
      <alignment horizontal="center" vertical="center"/>
    </xf>
    <xf numFmtId="0" fontId="3" fillId="2" borderId="7" xfId="0" applyFont="1" applyFill="1" applyBorder="1" applyAlignment="1" applyProtection="1">
      <alignment vertical="center" wrapText="1"/>
    </xf>
    <xf numFmtId="0" fontId="2" fillId="4" borderId="7" xfId="0" applyFont="1" applyFill="1" applyBorder="1" applyAlignment="1" applyProtection="1">
      <alignment vertical="center"/>
    </xf>
    <xf numFmtId="10" fontId="9" fillId="4" borderId="7" xfId="0" applyNumberFormat="1" applyFont="1" applyFill="1" applyBorder="1" applyAlignment="1" applyProtection="1">
      <alignment horizontal="center" vertical="center"/>
    </xf>
    <xf numFmtId="0" fontId="2" fillId="2" borderId="0" xfId="0" applyFont="1" applyFill="1" applyProtection="1"/>
    <xf numFmtId="0" fontId="0" fillId="2" borderId="7" xfId="0" applyFont="1" applyFill="1" applyBorder="1" applyAlignment="1" applyProtection="1">
      <alignment vertical="center"/>
    </xf>
    <xf numFmtId="10" fontId="11" fillId="5" borderId="7" xfId="0" applyNumberFormat="1" applyFont="1" applyFill="1" applyBorder="1" applyAlignment="1" applyProtection="1">
      <alignment horizontal="center" vertical="center"/>
    </xf>
    <xf numFmtId="0" fontId="0" fillId="2" borderId="7" xfId="0" applyFont="1" applyFill="1" applyBorder="1" applyAlignment="1">
      <alignment horizontal="center" vertical="center"/>
    </xf>
    <xf numFmtId="0" fontId="9" fillId="0" borderId="8" xfId="0" applyFont="1" applyBorder="1" applyAlignment="1">
      <alignment horizontal="center" vertical="center" wrapText="1"/>
    </xf>
    <xf numFmtId="0" fontId="0" fillId="0" borderId="7" xfId="0" applyFont="1" applyBorder="1" applyAlignment="1">
      <alignment horizontal="left" vertical="center" wrapText="1"/>
    </xf>
    <xf numFmtId="0" fontId="9" fillId="0" borderId="7" xfId="0" applyFont="1" applyBorder="1" applyAlignment="1">
      <alignment horizontal="center" vertical="center" wrapText="1"/>
    </xf>
    <xf numFmtId="9" fontId="0" fillId="0" borderId="7" xfId="1"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7" xfId="0" applyFont="1" applyBorder="1" applyAlignment="1">
      <alignment horizontal="center" vertical="center" wrapText="1"/>
    </xf>
    <xf numFmtId="0" fontId="0" fillId="0" borderId="7" xfId="0" applyFont="1" applyBorder="1" applyAlignment="1">
      <alignment vertical="center" wrapText="1"/>
    </xf>
    <xf numFmtId="10" fontId="9" fillId="0" borderId="7" xfId="1" applyNumberFormat="1" applyFont="1" applyBorder="1" applyAlignment="1" applyProtection="1">
      <alignment horizontal="center" vertical="center" wrapText="1"/>
    </xf>
    <xf numFmtId="10" fontId="0" fillId="0" borderId="7" xfId="1" applyNumberFormat="1" applyFont="1" applyFill="1" applyBorder="1" applyAlignment="1" applyProtection="1">
      <alignment horizontal="center" vertical="center" wrapText="1"/>
    </xf>
    <xf numFmtId="10" fontId="0" fillId="2" borderId="7" xfId="0" applyNumberFormat="1" applyFont="1" applyFill="1" applyBorder="1" applyAlignment="1">
      <alignment horizontal="center" vertical="center"/>
    </xf>
    <xf numFmtId="10" fontId="9" fillId="6" borderId="7" xfId="1" applyNumberFormat="1" applyFont="1" applyFill="1" applyBorder="1" applyAlignment="1" applyProtection="1">
      <alignment horizontal="center" vertical="center" wrapText="1"/>
    </xf>
    <xf numFmtId="10" fontId="9" fillId="6" borderId="7" xfId="0" applyNumberFormat="1" applyFont="1" applyFill="1" applyBorder="1" applyAlignment="1" applyProtection="1">
      <alignment horizontal="center" vertical="center" wrapText="1"/>
    </xf>
    <xf numFmtId="2" fontId="9" fillId="2" borderId="7" xfId="0" applyNumberFormat="1" applyFont="1" applyFill="1" applyBorder="1" applyAlignment="1" applyProtection="1">
      <alignment horizontal="center" vertical="center"/>
    </xf>
    <xf numFmtId="0" fontId="1" fillId="0" borderId="7" xfId="0" applyFont="1" applyBorder="1" applyAlignment="1">
      <alignment horizontal="center" vertical="center" wrapText="1"/>
    </xf>
    <xf numFmtId="10" fontId="3" fillId="0" borderId="7" xfId="1" applyNumberFormat="1" applyFont="1" applyBorder="1" applyAlignment="1">
      <alignment horizontal="center" vertical="center" wrapText="1"/>
    </xf>
    <xf numFmtId="10" fontId="9" fillId="0" borderId="7" xfId="1" applyNumberFormat="1" applyFont="1" applyBorder="1" applyAlignment="1">
      <alignment horizontal="center" vertical="center" wrapText="1"/>
    </xf>
    <xf numFmtId="0" fontId="13" fillId="0" borderId="6" xfId="0" applyFont="1" applyBorder="1" applyAlignment="1">
      <alignment vertical="center" wrapText="1"/>
    </xf>
    <xf numFmtId="0" fontId="13" fillId="0" borderId="4" xfId="0" applyFont="1" applyBorder="1" applyAlignment="1">
      <alignment vertical="center" wrapText="1"/>
    </xf>
    <xf numFmtId="0" fontId="0" fillId="2" borderId="7" xfId="0" applyFont="1" applyFill="1" applyBorder="1" applyAlignment="1">
      <alignment horizontal="center" vertical="center"/>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11" fillId="5" borderId="10" xfId="0" applyFont="1" applyFill="1" applyBorder="1" applyAlignment="1" applyProtection="1">
      <alignment horizontal="center" vertical="center"/>
    </xf>
    <xf numFmtId="0" fontId="11" fillId="5" borderId="11" xfId="0" applyFont="1" applyFill="1" applyBorder="1" applyAlignment="1" applyProtection="1">
      <alignment horizontal="center" vertical="center"/>
    </xf>
    <xf numFmtId="0" fontId="9" fillId="2" borderId="7" xfId="0" applyFont="1" applyFill="1" applyBorder="1" applyAlignment="1" applyProtection="1">
      <alignment horizontal="center" vertical="center" textRotation="90" wrapText="1"/>
    </xf>
    <xf numFmtId="0" fontId="2" fillId="2" borderId="7" xfId="0" applyFont="1" applyFill="1" applyBorder="1" applyAlignment="1" applyProtection="1">
      <alignment horizontal="center" vertical="center"/>
    </xf>
    <xf numFmtId="0" fontId="9" fillId="2" borderId="7" xfId="0" applyFont="1" applyFill="1" applyBorder="1" applyAlignment="1" applyProtection="1">
      <alignment horizontal="center" vertical="center" wrapText="1"/>
    </xf>
    <xf numFmtId="10" fontId="11" fillId="4" borderId="10" xfId="0" applyNumberFormat="1" applyFont="1" applyFill="1" applyBorder="1" applyAlignment="1" applyProtection="1">
      <alignment horizontal="right" vertical="center"/>
    </xf>
    <xf numFmtId="10" fontId="11" fillId="4" borderId="12" xfId="0" applyNumberFormat="1" applyFont="1" applyFill="1" applyBorder="1" applyAlignment="1" applyProtection="1">
      <alignment horizontal="right" vertical="center"/>
    </xf>
    <xf numFmtId="10" fontId="11" fillId="4" borderId="11" xfId="0" applyNumberFormat="1" applyFont="1" applyFill="1" applyBorder="1" applyAlignment="1" applyProtection="1">
      <alignment horizontal="right" vertical="center"/>
    </xf>
    <xf numFmtId="10" fontId="15" fillId="5" borderId="7" xfId="0" applyNumberFormat="1" applyFont="1" applyFill="1" applyBorder="1" applyAlignment="1" applyProtection="1">
      <alignment horizontal="right" vertical="center"/>
    </xf>
    <xf numFmtId="0" fontId="15" fillId="0" borderId="10" xfId="0" applyFont="1" applyBorder="1" applyAlignment="1" applyProtection="1">
      <alignment horizontal="center" vertical="center" wrapText="1"/>
    </xf>
    <xf numFmtId="0" fontId="15"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6" borderId="7" xfId="0" applyFont="1" applyFill="1" applyBorder="1" applyAlignment="1" applyProtection="1">
      <alignment horizontal="right" vertical="center" wrapText="1"/>
    </xf>
    <xf numFmtId="0" fontId="9" fillId="0" borderId="8"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10" fontId="9" fillId="0" borderId="8" xfId="1" applyNumberFormat="1" applyFont="1" applyBorder="1" applyAlignment="1" applyProtection="1">
      <alignment horizontal="center" vertical="center" wrapText="1"/>
    </xf>
    <xf numFmtId="10" fontId="9" fillId="0" borderId="9" xfId="1" applyNumberFormat="1" applyFont="1" applyBorder="1" applyAlignment="1" applyProtection="1">
      <alignment horizontal="center" vertical="center" wrapText="1"/>
    </xf>
    <xf numFmtId="10" fontId="9" fillId="0" borderId="7" xfId="1" applyNumberFormat="1" applyFont="1" applyBorder="1" applyAlignment="1" applyProtection="1">
      <alignment horizontal="center" vertical="center" wrapText="1"/>
    </xf>
    <xf numFmtId="0" fontId="0" fillId="0" borderId="7" xfId="0" applyBorder="1" applyAlignment="1" applyProtection="1">
      <alignment horizontal="center" vertical="center" wrapText="1"/>
    </xf>
    <xf numFmtId="10" fontId="0" fillId="0" borderId="7" xfId="1" applyNumberFormat="1" applyFont="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13" fillId="0" borderId="1" xfId="0" applyFont="1" applyFill="1" applyBorder="1" applyAlignment="1">
      <alignment vertical="center" wrapText="1"/>
    </xf>
    <xf numFmtId="0" fontId="13" fillId="0" borderId="3" xfId="0" applyFont="1" applyFill="1" applyBorder="1" applyAlignment="1">
      <alignment vertical="center" wrapText="1"/>
    </xf>
    <xf numFmtId="0" fontId="13" fillId="0" borderId="2" xfId="0" applyFont="1" applyFill="1" applyBorder="1" applyAlignment="1">
      <alignment vertical="center" wrapText="1"/>
    </xf>
    <xf numFmtId="0" fontId="5" fillId="2" borderId="0" xfId="0" applyFont="1" applyFill="1" applyAlignment="1">
      <alignment horizontal="left" vertical="center"/>
    </xf>
    <xf numFmtId="0" fontId="2" fillId="0" borderId="7"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7" xfId="0" applyFont="1" applyFill="1" applyBorder="1" applyAlignment="1">
      <alignment horizontal="justify" vertical="center" wrapText="1"/>
    </xf>
    <xf numFmtId="10" fontId="3" fillId="0" borderId="8" xfId="1" applyNumberFormat="1" applyFont="1" applyFill="1" applyBorder="1" applyAlignment="1">
      <alignment horizontal="center" vertical="center" wrapText="1"/>
    </xf>
    <xf numFmtId="10" fontId="3" fillId="0" borderId="9" xfId="1" applyNumberFormat="1" applyFont="1" applyFill="1" applyBorder="1" applyAlignment="1">
      <alignment horizontal="center" vertical="center" wrapText="1"/>
    </xf>
    <xf numFmtId="10" fontId="3" fillId="0" borderId="13" xfId="1" applyNumberFormat="1" applyFont="1" applyFill="1" applyBorder="1" applyAlignment="1">
      <alignment horizontal="center" vertical="center" wrapText="1"/>
    </xf>
    <xf numFmtId="10" fontId="0" fillId="0" borderId="8" xfId="1" applyNumberFormat="1" applyFont="1" applyFill="1" applyBorder="1" applyAlignment="1">
      <alignment horizontal="center" vertical="center" wrapText="1"/>
    </xf>
    <xf numFmtId="10" fontId="0" fillId="0" borderId="9" xfId="1" applyNumberFormat="1" applyFont="1" applyFill="1" applyBorder="1" applyAlignment="1">
      <alignment horizontal="center" vertical="center" wrapText="1"/>
    </xf>
    <xf numFmtId="10" fontId="3" fillId="0" borderId="7" xfId="1" applyNumberFormat="1" applyFont="1" applyFill="1" applyBorder="1" applyAlignment="1">
      <alignment horizontal="center" vertical="center" wrapText="1"/>
    </xf>
    <xf numFmtId="10" fontId="9" fillId="0" borderId="7" xfId="1" applyNumberFormat="1" applyFont="1" applyFill="1" applyBorder="1" applyAlignment="1">
      <alignment horizontal="center" vertical="center" wrapText="1"/>
    </xf>
    <xf numFmtId="9" fontId="9" fillId="0" borderId="7" xfId="1" applyFont="1" applyFill="1" applyBorder="1" applyAlignment="1">
      <alignment horizontal="center" vertical="center" wrapText="1"/>
    </xf>
    <xf numFmtId="9" fontId="3" fillId="0" borderId="8" xfId="1" applyFont="1" applyFill="1" applyBorder="1" applyAlignment="1">
      <alignment horizontal="center" vertical="center" wrapText="1"/>
    </xf>
    <xf numFmtId="9" fontId="0" fillId="0" borderId="8" xfId="1" applyFont="1" applyFill="1" applyBorder="1" applyAlignment="1">
      <alignment horizontal="center" vertical="center" wrapText="1"/>
    </xf>
    <xf numFmtId="0" fontId="9" fillId="0" borderId="0" xfId="0" applyFont="1" applyFill="1" applyAlignment="1" applyProtection="1">
      <alignment horizontal="left"/>
      <protection locked="0"/>
    </xf>
    <xf numFmtId="0" fontId="15" fillId="0" borderId="7" xfId="0" applyFont="1" applyFill="1" applyBorder="1" applyAlignment="1" applyProtection="1">
      <alignment horizontal="left" vertical="center" wrapText="1"/>
      <protection locked="0"/>
    </xf>
    <xf numFmtId="0" fontId="0" fillId="0" borderId="7" xfId="0" applyFont="1" applyFill="1" applyBorder="1" applyAlignment="1" applyProtection="1">
      <alignment horizontal="left" vertical="top" wrapText="1"/>
      <protection locked="0"/>
    </xf>
    <xf numFmtId="0" fontId="0" fillId="0" borderId="7" xfId="0" applyNumberFormat="1" applyFont="1" applyFill="1" applyBorder="1" applyAlignment="1" applyProtection="1">
      <alignment horizontal="center" vertical="center" wrapText="1"/>
      <protection locked="0"/>
    </xf>
    <xf numFmtId="0" fontId="0" fillId="0" borderId="7" xfId="1" applyNumberFormat="1" applyFont="1" applyFill="1" applyBorder="1" applyAlignment="1" applyProtection="1">
      <alignment horizontal="center" vertical="center" wrapText="1"/>
      <protection locked="0"/>
    </xf>
    <xf numFmtId="0" fontId="0" fillId="0" borderId="7" xfId="0" applyFont="1" applyFill="1" applyBorder="1" applyAlignment="1" applyProtection="1">
      <alignment horizontal="center" vertical="top" wrapText="1"/>
      <protection locked="0"/>
    </xf>
    <xf numFmtId="0" fontId="0" fillId="2" borderId="7"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0" fillId="2" borderId="0" xfId="0" applyFill="1" applyAlignment="1">
      <alignment vertical="top"/>
    </xf>
    <xf numFmtId="0" fontId="20" fillId="2" borderId="0" xfId="0" applyFont="1" applyFill="1" applyAlignment="1">
      <alignment horizontal="left" vertical="top" wrapText="1"/>
    </xf>
  </cellXfs>
  <cellStyles count="2">
    <cellStyle name="Normal" xfId="0" builtinId="0"/>
    <cellStyle name="Percent" xfId="1" builtinId="5"/>
  </cellStyles>
  <dxfs count="19">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C7CE"/>
      <color rgb="FFFF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cid:image001.png@01D2CB44.CA018E8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278946</xdr:colOff>
      <xdr:row>0</xdr:row>
      <xdr:rowOff>149679</xdr:rowOff>
    </xdr:from>
    <xdr:to>
      <xdr:col>2</xdr:col>
      <xdr:colOff>717096</xdr:colOff>
      <xdr:row>4</xdr:row>
      <xdr:rowOff>172539</xdr:rowOff>
    </xdr:to>
    <xdr:pic>
      <xdr:nvPicPr>
        <xdr:cNvPr id="3" name="Picture 2" descr="cid:image001.png@01D2AC6C.04077A10"/>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78946" y="149679"/>
          <a:ext cx="1485900" cy="78486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102"/>
  <sheetViews>
    <sheetView tabSelected="1" zoomScale="70" zoomScaleNormal="70" workbookViewId="0">
      <selection activeCell="F22" sqref="F22"/>
    </sheetView>
  </sheetViews>
  <sheetFormatPr defaultRowHeight="15" x14ac:dyDescent="0.4"/>
  <cols>
    <col min="1" max="1" width="3.33203125" style="2" customWidth="1"/>
    <col min="2" max="2" width="8.88671875" style="2"/>
    <col min="3" max="3" width="8.88671875" style="2" customWidth="1"/>
    <col min="4" max="6" width="8.88671875" style="2"/>
    <col min="7" max="7" width="8.88671875" style="2" customWidth="1"/>
    <col min="8" max="8" width="8.88671875" style="2"/>
    <col min="9" max="9" width="8.88671875" style="2" customWidth="1"/>
    <col min="10" max="16384" width="8.88671875" style="2"/>
  </cols>
  <sheetData>
    <row r="4" spans="2:10" x14ac:dyDescent="0.4">
      <c r="E4" s="1"/>
    </row>
    <row r="5" spans="2:10" x14ac:dyDescent="0.4">
      <c r="E5" s="1"/>
    </row>
    <row r="6" spans="2:10" x14ac:dyDescent="0.4">
      <c r="E6" s="3"/>
    </row>
    <row r="7" spans="2:10" ht="28.5" x14ac:dyDescent="0.4">
      <c r="E7" s="4"/>
    </row>
    <row r="8" spans="2:10" ht="28.5" x14ac:dyDescent="0.4">
      <c r="B8" s="103" t="s">
        <v>25</v>
      </c>
      <c r="C8" s="103"/>
      <c r="D8" s="103"/>
      <c r="E8" s="103"/>
      <c r="F8" s="103"/>
      <c r="G8" s="103"/>
      <c r="H8" s="103"/>
      <c r="I8" s="103"/>
    </row>
    <row r="9" spans="2:10" ht="28.5" x14ac:dyDescent="0.4">
      <c r="E9" s="4"/>
    </row>
    <row r="10" spans="2:10" ht="28.5" x14ac:dyDescent="0.4">
      <c r="B10" s="103" t="s">
        <v>83</v>
      </c>
      <c r="C10" s="103"/>
      <c r="D10" s="103"/>
      <c r="E10" s="103"/>
      <c r="F10" s="103"/>
      <c r="G10" s="103"/>
      <c r="H10" s="103"/>
      <c r="I10" s="103"/>
      <c r="J10" s="16"/>
    </row>
    <row r="11" spans="2:10" ht="28.5" x14ac:dyDescent="0.4">
      <c r="F11" s="4"/>
    </row>
    <row r="12" spans="2:10" ht="25.5" x14ac:dyDescent="0.4">
      <c r="E12" s="5"/>
      <c r="F12" s="6"/>
    </row>
    <row r="13" spans="2:10" ht="25.5" customHeight="1" x14ac:dyDescent="0.4">
      <c r="B13" s="126" t="s">
        <v>92</v>
      </c>
      <c r="C13" s="126"/>
      <c r="D13" s="126"/>
      <c r="E13" s="126"/>
      <c r="F13" s="126"/>
      <c r="G13" s="126"/>
      <c r="H13" s="126"/>
      <c r="I13" s="126"/>
      <c r="J13" s="126"/>
    </row>
    <row r="14" spans="2:10" x14ac:dyDescent="0.4">
      <c r="B14" s="126"/>
      <c r="C14" s="126"/>
      <c r="D14" s="126"/>
      <c r="E14" s="126"/>
      <c r="F14" s="126"/>
      <c r="G14" s="126"/>
      <c r="H14" s="126"/>
      <c r="I14" s="126"/>
      <c r="J14" s="126"/>
    </row>
    <row r="15" spans="2:10" x14ac:dyDescent="0.4">
      <c r="B15" s="126"/>
      <c r="C15" s="126"/>
      <c r="D15" s="126"/>
      <c r="E15" s="126"/>
      <c r="F15" s="126"/>
      <c r="G15" s="126"/>
      <c r="H15" s="126"/>
      <c r="I15" s="126"/>
      <c r="J15" s="126"/>
    </row>
    <row r="16" spans="2:10" x14ac:dyDescent="0.4">
      <c r="B16" s="126"/>
      <c r="C16" s="126"/>
      <c r="D16" s="126"/>
      <c r="E16" s="126"/>
      <c r="F16" s="126"/>
      <c r="G16" s="126"/>
      <c r="H16" s="126"/>
      <c r="I16" s="126"/>
      <c r="J16" s="126"/>
    </row>
    <row r="17" spans="2:10" x14ac:dyDescent="0.4">
      <c r="B17" s="126"/>
      <c r="C17" s="126"/>
      <c r="D17" s="126"/>
      <c r="E17" s="126"/>
      <c r="F17" s="126"/>
      <c r="G17" s="126"/>
      <c r="H17" s="126"/>
      <c r="I17" s="126"/>
      <c r="J17" s="126"/>
    </row>
    <row r="18" spans="2:10" x14ac:dyDescent="0.4">
      <c r="B18" s="126"/>
      <c r="C18" s="126"/>
      <c r="D18" s="126"/>
      <c r="E18" s="126"/>
      <c r="F18" s="126"/>
      <c r="G18" s="126"/>
      <c r="H18" s="126"/>
      <c r="I18" s="126"/>
      <c r="J18" s="126"/>
    </row>
    <row r="19" spans="2:10" x14ac:dyDescent="0.4">
      <c r="B19" s="126"/>
      <c r="C19" s="126"/>
      <c r="D19" s="126"/>
      <c r="E19" s="126"/>
      <c r="F19" s="126"/>
      <c r="G19" s="126"/>
      <c r="H19" s="126"/>
      <c r="I19" s="126"/>
      <c r="J19" s="126"/>
    </row>
    <row r="20" spans="2:10" x14ac:dyDescent="0.4">
      <c r="B20" s="125"/>
      <c r="C20" s="125"/>
      <c r="D20" s="125"/>
      <c r="E20" s="125"/>
      <c r="F20" s="125"/>
      <c r="G20" s="125"/>
      <c r="H20" s="125"/>
      <c r="I20" s="125"/>
      <c r="J20" s="125"/>
    </row>
    <row r="21" spans="2:10" x14ac:dyDescent="0.4">
      <c r="B21" s="125"/>
      <c r="C21" s="125"/>
      <c r="D21" s="125"/>
      <c r="E21" s="125"/>
      <c r="F21" s="125"/>
      <c r="G21" s="125"/>
      <c r="H21" s="125"/>
      <c r="I21" s="125"/>
      <c r="J21" s="125"/>
    </row>
    <row r="22" spans="2:10" x14ac:dyDescent="0.4">
      <c r="B22" s="125"/>
      <c r="C22" s="125"/>
      <c r="D22" s="125"/>
      <c r="E22" s="125"/>
      <c r="F22" s="125"/>
      <c r="G22" s="125"/>
      <c r="H22" s="125"/>
      <c r="I22" s="125"/>
      <c r="J22" s="125"/>
    </row>
    <row r="102" spans="5:5" x14ac:dyDescent="0.4">
      <c r="E102" s="2" t="s">
        <v>4</v>
      </c>
    </row>
  </sheetData>
  <sheetProtection algorithmName="SHA-512" hashValue="aNysjuGFVAvUmTWLuF7XXlhmIBl9da/hbgccy/bz9Nw139GT/C6t7HiuS0jKvsvqROgMERsNURkfGo0n+0Nu2A==" saltValue="lfshlfoaXdKsBg2bxds4NQ==" spinCount="100000" sheet="1" objects="1" scenarios="1"/>
  <mergeCells count="3">
    <mergeCell ref="B8:I8"/>
    <mergeCell ref="B10:I10"/>
    <mergeCell ref="B13:J1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zoomScale="70" zoomScaleNormal="70" workbookViewId="0">
      <pane xSplit="9" ySplit="6" topLeftCell="J7" activePane="bottomRight" state="frozen"/>
      <selection pane="topRight" activeCell="J1" sqref="J1"/>
      <selection pane="bottomLeft" activeCell="A7" sqref="A7"/>
      <selection pane="bottomRight" activeCell="J7" sqref="J7"/>
    </sheetView>
  </sheetViews>
  <sheetFormatPr defaultRowHeight="15" x14ac:dyDescent="0.4"/>
  <cols>
    <col min="1" max="1" width="3.33203125" style="30" customWidth="1"/>
    <col min="2" max="2" width="16.6640625" style="30" customWidth="1"/>
    <col min="3" max="3" width="11.88671875" style="30" customWidth="1"/>
    <col min="4" max="4" width="9.77734375" style="30" customWidth="1"/>
    <col min="5" max="6" width="60.5546875" style="42" customWidth="1"/>
    <col min="7" max="9" width="10.5546875" style="30" customWidth="1"/>
    <col min="10" max="10" width="3" style="30" customWidth="1"/>
    <col min="11" max="16384" width="8.88671875" style="30"/>
  </cols>
  <sheetData>
    <row r="1" spans="2:9" x14ac:dyDescent="0.4">
      <c r="B1" s="29" t="str">
        <f>'Title Sheet'!B8</f>
        <v>ESFA Construction Framework</v>
      </c>
      <c r="E1" s="30"/>
      <c r="F1" s="30"/>
    </row>
    <row r="2" spans="2:9" x14ac:dyDescent="0.4">
      <c r="B2" s="29"/>
      <c r="E2" s="30"/>
      <c r="F2" s="30"/>
    </row>
    <row r="3" spans="2:9" x14ac:dyDescent="0.4">
      <c r="B3" s="29" t="str">
        <f>'Title Sheet'!B10</f>
        <v>Preliminary ITT/ISP Appendix A - Evaluation Matrix</v>
      </c>
      <c r="E3" s="30"/>
      <c r="F3" s="30"/>
    </row>
    <row r="5" spans="2:9" ht="41.25" customHeight="1" x14ac:dyDescent="0.4">
      <c r="B5" s="86" t="s">
        <v>16</v>
      </c>
      <c r="C5" s="87"/>
      <c r="D5" s="118" t="s">
        <v>71</v>
      </c>
      <c r="E5" s="118"/>
      <c r="F5" s="118"/>
      <c r="G5" s="118"/>
      <c r="H5" s="118"/>
      <c r="I5" s="118"/>
    </row>
    <row r="6" spans="2:9" ht="45" customHeight="1" x14ac:dyDescent="0.4">
      <c r="B6" s="31" t="s">
        <v>41</v>
      </c>
      <c r="C6" s="31" t="s">
        <v>6</v>
      </c>
      <c r="D6" s="31" t="s">
        <v>9</v>
      </c>
      <c r="E6" s="31" t="s">
        <v>8</v>
      </c>
      <c r="F6" s="31" t="s">
        <v>50</v>
      </c>
      <c r="G6" s="32" t="s">
        <v>49</v>
      </c>
      <c r="H6" s="32" t="s">
        <v>31</v>
      </c>
      <c r="I6" s="32" t="s">
        <v>1</v>
      </c>
    </row>
    <row r="7" spans="2:9" ht="96.4" customHeight="1" x14ac:dyDescent="0.4">
      <c r="B7" s="88" t="str">
        <f>'Sub-Criteria'!D7</f>
        <v>Overall Approach</v>
      </c>
      <c r="C7" s="94">
        <f>'Sub-Criteria'!E7</f>
        <v>0.22500000000000001</v>
      </c>
      <c r="D7" s="33">
        <f>'Quality Questions'!D6</f>
        <v>1.1000000000000001</v>
      </c>
      <c r="E7" s="34" t="str">
        <f>'Quality Questions'!E6</f>
        <v>Please comment on the programme identified in the feasibility study for the scheme detailing when you propose to achieve key milestones. If the programme identified in the feasibility study is not achievable in your view, please provide justification.
Maximum of 1 x A3 programme and 750 words</v>
      </c>
      <c r="F7" s="119"/>
      <c r="G7" s="120"/>
      <c r="H7" s="61">
        <f>'Quality Questions'!F6</f>
        <v>7.4999999999999997E-2</v>
      </c>
      <c r="I7" s="35">
        <f>(G7/5)*H7</f>
        <v>0</v>
      </c>
    </row>
    <row r="8" spans="2:9" ht="105.75" customHeight="1" x14ac:dyDescent="0.4">
      <c r="B8" s="88"/>
      <c r="C8" s="94"/>
      <c r="D8" s="33">
        <f>'Quality Questions'!D7</f>
        <v>1.2</v>
      </c>
      <c r="E8" s="34" t="str">
        <f>'Quality Questions'!E7</f>
        <v>Please describe who you understand to be the key stakeholders for the scheme and how you will engage with and manage those stakeholders in order to ensure an affordable and deliverable solution
Maximum of 1,000 words</v>
      </c>
      <c r="F8" s="119"/>
      <c r="G8" s="120"/>
      <c r="H8" s="61">
        <f>'Quality Questions'!F7</f>
        <v>0.15</v>
      </c>
      <c r="I8" s="35">
        <f>(G8/5)*H8</f>
        <v>0</v>
      </c>
    </row>
    <row r="9" spans="2:9" ht="25.15" customHeight="1" x14ac:dyDescent="0.4">
      <c r="B9" s="88"/>
      <c r="C9" s="94"/>
      <c r="D9" s="89" t="s">
        <v>40</v>
      </c>
      <c r="E9" s="89"/>
      <c r="F9" s="89"/>
      <c r="G9" s="89"/>
      <c r="H9" s="89"/>
      <c r="I9" s="63">
        <f>SUM(I7:I8)</f>
        <v>0</v>
      </c>
    </row>
    <row r="10" spans="2:9" ht="330" x14ac:dyDescent="0.4">
      <c r="B10" s="88" t="str">
        <f>'Sub-Criteria'!D8</f>
        <v>Procurement and Supply Chain Management</v>
      </c>
      <c r="C10" s="94">
        <f>'Sub-Criteria'!E8</f>
        <v>0.17499999999999999</v>
      </c>
      <c r="D10" s="33">
        <f>'Quality Questions'!D8</f>
        <v>2.1</v>
      </c>
      <c r="E10" s="34" t="str">
        <f>'Quality Questions'!E8</f>
        <v xml:space="preserve"> Please demonstrate your team and supply chain capability and capacity to deliver this specific scheme. Including: 
a) Describing how you will organise and structure your team, including key roles and responsibilities;  
b) Providing project related CVs for a maximum of eight key members of your team, which demonstrate the individuals’ relevant experience for this scheme. The CVs provided should include bid manager, lead architect and lead environmental engineering consultant;
c) Where applicable, describing how you will select your team and supply chain for the future schools in the batch ensure the efficient delivery of those schemes
Maximum of 1,000 words (1,500 if section c applies) plus an organisation chart and CVs no longer than 1 page of A4 each. The organisation chart must not include details of responsibilities, which should be included in the 1,000 words of narrative. 
</v>
      </c>
      <c r="F10" s="119"/>
      <c r="G10" s="120"/>
      <c r="H10" s="61">
        <f>'Quality Questions'!F8</f>
        <v>0.17499999999999999</v>
      </c>
      <c r="I10" s="35">
        <f>(G10/5)*H10</f>
        <v>0</v>
      </c>
    </row>
    <row r="11" spans="2:9" ht="25.15" customHeight="1" x14ac:dyDescent="0.4">
      <c r="B11" s="88"/>
      <c r="C11" s="94"/>
      <c r="D11" s="89" t="s">
        <v>40</v>
      </c>
      <c r="E11" s="89"/>
      <c r="F11" s="89"/>
      <c r="G11" s="89"/>
      <c r="H11" s="89"/>
      <c r="I11" s="63">
        <f>SUM(I10:I10)</f>
        <v>0</v>
      </c>
    </row>
    <row r="12" spans="2:9" ht="255" x14ac:dyDescent="0.4">
      <c r="B12" s="88" t="str">
        <f>'Sub-Criteria'!D9</f>
        <v>Design Management</v>
      </c>
      <c r="C12" s="94">
        <f>'Sub-Criteria'!E9</f>
        <v>0.35</v>
      </c>
      <c r="D12" s="33">
        <f>'Quality Questions'!D9</f>
        <v>3.1</v>
      </c>
      <c r="E12" s="34" t="str">
        <f>'Quality Questions'!E9</f>
        <v xml:space="preserve">Please explain how you will manage the design process and deploy your team to ensure quality and cost-efficient proposals for this scheme. Please address the following stages in your answer: 
a) Invitation to Tender (Design Development) Stage
b) Submission of a Planning Application 
Your response should include a schedule of meetings, identifying who is required at each 
c) Where applicable, please describe how you will manage the engagement processes for the future schools in the batch to ensure the efficient delivery of those schemes
Maximum of 1,500 words (2,000 if section c applies)
</v>
      </c>
      <c r="F12" s="119"/>
      <c r="G12" s="120"/>
      <c r="H12" s="61">
        <f>'Quality Questions'!F9</f>
        <v>0.22500000000000001</v>
      </c>
      <c r="I12" s="35">
        <f>(G12/5)*H12</f>
        <v>0</v>
      </c>
    </row>
    <row r="13" spans="2:9" ht="116.65" customHeight="1" x14ac:dyDescent="0.4">
      <c r="B13" s="88"/>
      <c r="C13" s="94"/>
      <c r="D13" s="33">
        <f>'Quality Questions'!D10</f>
        <v>3.2</v>
      </c>
      <c r="E13" s="34" t="str">
        <f>'Quality Questions'!E10</f>
        <v>Please describe how will you ensure the effective delivery and integration of ICT infrastructure requirements and FF&amp;E (including legacy assets and equipment) in the design solution for the scheme
Maximum of 1,000 words</v>
      </c>
      <c r="F13" s="119"/>
      <c r="G13" s="121"/>
      <c r="H13" s="61">
        <f>'Quality Questions'!F10</f>
        <v>0.125</v>
      </c>
      <c r="I13" s="35">
        <f>(G13/5)*H13</f>
        <v>0</v>
      </c>
    </row>
    <row r="14" spans="2:9" ht="25.15" customHeight="1" x14ac:dyDescent="0.4">
      <c r="B14" s="95"/>
      <c r="C14" s="96"/>
      <c r="D14" s="89" t="s">
        <v>40</v>
      </c>
      <c r="E14" s="89"/>
      <c r="F14" s="89"/>
      <c r="G14" s="89"/>
      <c r="H14" s="89"/>
      <c r="I14" s="63">
        <f>SUM(I12:I13)</f>
        <v>0</v>
      </c>
    </row>
    <row r="15" spans="2:9" ht="110.65" customHeight="1" x14ac:dyDescent="0.4">
      <c r="B15" s="90" t="str">
        <f>'Sub-Criteria'!D10</f>
        <v>Cost and Risk Management</v>
      </c>
      <c r="C15" s="92">
        <f>'Sub-Criteria'!E10</f>
        <v>0.15</v>
      </c>
      <c r="D15" s="33">
        <f>'Quality Questions'!D11</f>
        <v>4.0999999999999996</v>
      </c>
      <c r="E15" s="34" t="str">
        <f>'Quality Questions'!E11</f>
        <v>Please describe what you consider to be the key challenges and risks specifically associated with the delivery of this scheme and how you will manage them.  
Maximum of 1,000 words</v>
      </c>
      <c r="F15" s="122"/>
      <c r="G15" s="120"/>
      <c r="H15" s="61">
        <f>'Quality Questions'!F11</f>
        <v>0.15</v>
      </c>
      <c r="I15" s="35">
        <f>(G15/5)*H15</f>
        <v>0</v>
      </c>
    </row>
    <row r="16" spans="2:9" ht="25.15" customHeight="1" x14ac:dyDescent="0.4">
      <c r="B16" s="91"/>
      <c r="C16" s="93"/>
      <c r="D16" s="89" t="s">
        <v>40</v>
      </c>
      <c r="E16" s="89"/>
      <c r="F16" s="89"/>
      <c r="G16" s="89"/>
      <c r="H16" s="89"/>
      <c r="I16" s="64">
        <f>SUM(I15)</f>
        <v>0</v>
      </c>
    </row>
    <row r="17" spans="1:16384" ht="42.75" customHeight="1" x14ac:dyDescent="0.4">
      <c r="B17" s="57" t="s">
        <v>44</v>
      </c>
      <c r="C17" s="60">
        <f>SUM(C7:C15)</f>
        <v>0.9</v>
      </c>
      <c r="D17" s="82" t="s">
        <v>18</v>
      </c>
      <c r="E17" s="83"/>
      <c r="F17" s="83"/>
      <c r="G17" s="83"/>
      <c r="H17" s="84"/>
      <c r="I17" s="37">
        <f>SUM(I16,I14,I11,I9)</f>
        <v>0</v>
      </c>
    </row>
    <row r="19" spans="1:16384" x14ac:dyDescent="0.4">
      <c r="E19" s="30"/>
      <c r="F19" s="30"/>
    </row>
    <row r="20" spans="1:16384" x14ac:dyDescent="0.4">
      <c r="E20" s="30"/>
      <c r="F20" s="30"/>
    </row>
    <row r="21" spans="1:16384" s="39" customFormat="1" ht="45" customHeight="1" x14ac:dyDescent="0.4">
      <c r="A21" s="30"/>
      <c r="B21" s="31" t="s">
        <v>41</v>
      </c>
      <c r="C21" s="31" t="s">
        <v>6</v>
      </c>
      <c r="D21" s="31" t="s">
        <v>9</v>
      </c>
      <c r="E21" s="31" t="s">
        <v>8</v>
      </c>
      <c r="F21" s="31" t="s">
        <v>39</v>
      </c>
      <c r="G21" s="32" t="s">
        <v>46</v>
      </c>
      <c r="H21" s="32" t="s">
        <v>31</v>
      </c>
      <c r="I21" s="32" t="s">
        <v>1</v>
      </c>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c r="XFD21" s="30"/>
    </row>
    <row r="22" spans="1:16384" s="39" customFormat="1" ht="73.900000000000006" customHeight="1" x14ac:dyDescent="0.4">
      <c r="A22" s="30"/>
      <c r="B22" s="57" t="str">
        <f>'Sub-Criteria'!D11</f>
        <v>Price Commitment</v>
      </c>
      <c r="C22" s="56" t="str">
        <f>'Sub-Criteria'!E11</f>
        <v>Pass/Fail</v>
      </c>
      <c r="D22" s="33">
        <f>'Pricing Requirements'!D6</f>
        <v>5.0999999999999996</v>
      </c>
      <c r="E22" s="34" t="str">
        <f>'Pricing Requirements'!E6</f>
        <v>Please confirm that you are able to deliver all of the requirements of this scheme within the stated budget and commit to doing so</v>
      </c>
      <c r="F22" s="119"/>
      <c r="G22" s="97" t="str">
        <f>IF(F22="The bidder has made an unqualified commitment to deliver the scheme requirements within budget","PASS","FAIL")</f>
        <v>FAIL</v>
      </c>
      <c r="H22" s="98"/>
      <c r="I22" s="99"/>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c r="XFD22" s="30"/>
    </row>
    <row r="23" spans="1:16384" s="39" customFormat="1" ht="108.75" customHeight="1" x14ac:dyDescent="0.4">
      <c r="A23" s="30"/>
      <c r="B23" s="88" t="str">
        <f>'Sub-Criteria'!D12</f>
        <v>Management of Price Risk</v>
      </c>
      <c r="C23" s="96">
        <f>'Sub-Criteria'!E12</f>
        <v>0.1</v>
      </c>
      <c r="D23" s="33">
        <f>'Pricing Requirements'!D7</f>
        <v>6.1</v>
      </c>
      <c r="E23" s="34" t="str">
        <f>'Pricing Requirements'!E7</f>
        <v>Please describe your specific approach to the identification and management of price risk for the project to ensure the scheme is developed within budget. Where appropriate, your response should include a list of any additional surveys to be undertaken, their timing and rationale. 
Maximum of 1,500 words</v>
      </c>
      <c r="F23" s="119"/>
      <c r="G23" s="120"/>
      <c r="H23" s="61">
        <f>'Pricing Requirements'!F7</f>
        <v>0.1</v>
      </c>
      <c r="I23" s="35">
        <f>(G23/5)*H23</f>
        <v>0</v>
      </c>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c r="XFD23" s="30"/>
    </row>
    <row r="24" spans="1:16384" s="39" customFormat="1" ht="25.15" customHeight="1" x14ac:dyDescent="0.4">
      <c r="A24" s="30"/>
      <c r="B24" s="88"/>
      <c r="C24" s="96"/>
      <c r="D24" s="89" t="s">
        <v>40</v>
      </c>
      <c r="E24" s="89"/>
      <c r="F24" s="89"/>
      <c r="G24" s="89"/>
      <c r="H24" s="89"/>
      <c r="I24" s="63">
        <f>SUM(I23:I23)</f>
        <v>0</v>
      </c>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c r="XFD24" s="30"/>
    </row>
    <row r="25" spans="1:16384" ht="42.95" customHeight="1" x14ac:dyDescent="0.4">
      <c r="B25" s="57" t="s">
        <v>45</v>
      </c>
      <c r="C25" s="60">
        <f>C23</f>
        <v>0.1</v>
      </c>
      <c r="D25" s="82" t="s">
        <v>36</v>
      </c>
      <c r="E25" s="83"/>
      <c r="F25" s="83"/>
      <c r="G25" s="83"/>
      <c r="H25" s="84"/>
      <c r="I25" s="37">
        <f>I24</f>
        <v>0</v>
      </c>
    </row>
    <row r="26" spans="1:16384" ht="15.75" customHeight="1" x14ac:dyDescent="0.4">
      <c r="E26" s="29"/>
      <c r="F26" s="40"/>
    </row>
    <row r="27" spans="1:16384" ht="31.5" customHeight="1" x14ac:dyDescent="0.4">
      <c r="B27" s="85" t="s">
        <v>42</v>
      </c>
      <c r="C27" s="85"/>
      <c r="D27" s="85"/>
      <c r="E27" s="85"/>
      <c r="F27" s="85"/>
      <c r="G27" s="85"/>
      <c r="H27" s="85"/>
      <c r="I27" s="41">
        <f>SUM(I25,I17)</f>
        <v>0</v>
      </c>
    </row>
  </sheetData>
  <sheetProtection algorithmName="SHA-512" hashValue="HObGStNI2GkxTsVItRW/SOu1GTOSPZwiuGUxPOc1dX359VONCXY4AhWp8rmsVn5LHDXqW/gyO4zlTjWCZFo/5Q==" saltValue="oaVdUcv6CKDgJPzbrbBVXw==" spinCount="100000" sheet="1" formatRows="0"/>
  <mergeCells count="21">
    <mergeCell ref="B27:H27"/>
    <mergeCell ref="D17:H17"/>
    <mergeCell ref="G22:I22"/>
    <mergeCell ref="B23:B24"/>
    <mergeCell ref="C23:C24"/>
    <mergeCell ref="D24:H24"/>
    <mergeCell ref="D25:H25"/>
    <mergeCell ref="B12:B14"/>
    <mergeCell ref="C12:C14"/>
    <mergeCell ref="D14:H14"/>
    <mergeCell ref="B15:B16"/>
    <mergeCell ref="C15:C16"/>
    <mergeCell ref="D16:H16"/>
    <mergeCell ref="B10:B11"/>
    <mergeCell ref="C10:C11"/>
    <mergeCell ref="D11:H11"/>
    <mergeCell ref="B5:C5"/>
    <mergeCell ref="D5:I5"/>
    <mergeCell ref="B7:B9"/>
    <mergeCell ref="C7:C9"/>
    <mergeCell ref="D9:H9"/>
  </mergeCells>
  <conditionalFormatting sqref="G22:I22">
    <cfRule type="containsText" dxfId="11" priority="1" operator="containsText" text="PASS">
      <formula>NOT(ISERROR(SEARCH("PASS",G22)))</formula>
    </cfRule>
    <cfRule type="containsText" dxfId="10" priority="2" operator="containsText" text="FAIL">
      <formula>NOT(ISERROR(SEARCH("FAIL",G22)))</formula>
    </cfRule>
  </conditionalFormatting>
  <dataValidations count="1">
    <dataValidation allowBlank="1" showDropDown="1" showInputMessage="1" showErrorMessage="1" sqref="H23 H15 H7:H8 H10 H12:H13"/>
  </dataValidations>
  <pageMargins left="0.7" right="0.7" top="0.75" bottom="0.75" header="0.3" footer="0.3"/>
  <pageSetup paperSize="9" orientation="portrait" r:id="rId1"/>
  <ignoredErrors>
    <ignoredError sqref="I9 I11 I14" formula="1"/>
  </ignoredErrors>
  <extLst>
    <ext xmlns:x14="http://schemas.microsoft.com/office/spreadsheetml/2009/9/main" uri="{CCE6A557-97BC-4b89-ADB6-D9C93CAAB3DF}">
      <x14:dataValidations xmlns:xm="http://schemas.microsoft.com/office/excel/2006/main" count="2">
        <x14:dataValidation type="list" allowBlank="1" showDropDown="1" showInputMessage="1" showErrorMessage="1">
          <x14:formula1>
            <xm:f>'Scoring Criteria'!$C$7:$C$12</xm:f>
          </x14:formula1>
          <xm:sqref>G7:G8 G10 G12:G13 G15 G23</xm:sqref>
        </x14:dataValidation>
        <x14:dataValidation type="list" allowBlank="1" showInputMessage="1" showErrorMessage="1">
          <x14:formula1>
            <xm:f>Admin!$A$1:$A$2</xm:f>
          </x14:formula1>
          <xm:sqref>F22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zoomScale="70" zoomScaleNormal="70" workbookViewId="0">
      <pane xSplit="9" ySplit="6" topLeftCell="J7" activePane="bottomRight" state="frozen"/>
      <selection pane="topRight" activeCell="J1" sqref="J1"/>
      <selection pane="bottomLeft" activeCell="A7" sqref="A7"/>
      <selection pane="bottomRight" activeCell="J7" sqref="J7"/>
    </sheetView>
  </sheetViews>
  <sheetFormatPr defaultRowHeight="15" x14ac:dyDescent="0.4"/>
  <cols>
    <col min="1" max="1" width="3.33203125" style="30" customWidth="1"/>
    <col min="2" max="2" width="16.6640625" style="30" customWidth="1"/>
    <col min="3" max="3" width="11.88671875" style="30" customWidth="1"/>
    <col min="4" max="4" width="9.77734375" style="30" customWidth="1"/>
    <col min="5" max="6" width="60.5546875" style="42" customWidth="1"/>
    <col min="7" max="9" width="10.5546875" style="30" customWidth="1"/>
    <col min="10" max="10" width="3" style="30" customWidth="1"/>
    <col min="11" max="16384" width="8.88671875" style="30"/>
  </cols>
  <sheetData>
    <row r="1" spans="2:9" x14ac:dyDescent="0.4">
      <c r="B1" s="29" t="str">
        <f>'Title Sheet'!B8</f>
        <v>ESFA Construction Framework</v>
      </c>
      <c r="E1" s="30"/>
      <c r="F1" s="30"/>
    </row>
    <row r="2" spans="2:9" x14ac:dyDescent="0.4">
      <c r="B2" s="29"/>
      <c r="E2" s="30"/>
      <c r="F2" s="30"/>
    </row>
    <row r="3" spans="2:9" x14ac:dyDescent="0.4">
      <c r="B3" s="29" t="str">
        <f>'Title Sheet'!B10</f>
        <v>Preliminary ITT/ISP Appendix A - Evaluation Matrix</v>
      </c>
      <c r="E3" s="30"/>
      <c r="F3" s="30"/>
    </row>
    <row r="5" spans="2:9" ht="41.25" customHeight="1" x14ac:dyDescent="0.4">
      <c r="B5" s="86" t="s">
        <v>16</v>
      </c>
      <c r="C5" s="87"/>
      <c r="D5" s="118" t="s">
        <v>72</v>
      </c>
      <c r="E5" s="118"/>
      <c r="F5" s="118"/>
      <c r="G5" s="118"/>
      <c r="H5" s="118"/>
      <c r="I5" s="118"/>
    </row>
    <row r="6" spans="2:9" ht="45" customHeight="1" x14ac:dyDescent="0.4">
      <c r="B6" s="31" t="s">
        <v>41</v>
      </c>
      <c r="C6" s="31" t="s">
        <v>6</v>
      </c>
      <c r="D6" s="31" t="s">
        <v>9</v>
      </c>
      <c r="E6" s="31" t="s">
        <v>8</v>
      </c>
      <c r="F6" s="31" t="s">
        <v>50</v>
      </c>
      <c r="G6" s="32" t="s">
        <v>49</v>
      </c>
      <c r="H6" s="32" t="s">
        <v>31</v>
      </c>
      <c r="I6" s="32" t="s">
        <v>1</v>
      </c>
    </row>
    <row r="7" spans="2:9" ht="96.4" customHeight="1" x14ac:dyDescent="0.4">
      <c r="B7" s="88" t="str">
        <f>'Sub-Criteria'!D7</f>
        <v>Overall Approach</v>
      </c>
      <c r="C7" s="94">
        <f>'Sub-Criteria'!E7</f>
        <v>0.22500000000000001</v>
      </c>
      <c r="D7" s="33">
        <f>'Quality Questions'!D6</f>
        <v>1.1000000000000001</v>
      </c>
      <c r="E7" s="34" t="str">
        <f>'Quality Questions'!E6</f>
        <v>Please comment on the programme identified in the feasibility study for the scheme detailing when you propose to achieve key milestones. If the programme identified in the feasibility study is not achievable in your view, please provide justification.
Maximum of 1 x A3 programme and 750 words</v>
      </c>
      <c r="F7" s="119"/>
      <c r="G7" s="120"/>
      <c r="H7" s="61">
        <f>'Quality Questions'!F6</f>
        <v>7.4999999999999997E-2</v>
      </c>
      <c r="I7" s="35">
        <f>(G7/5)*H7</f>
        <v>0</v>
      </c>
    </row>
    <row r="8" spans="2:9" ht="105.75" customHeight="1" x14ac:dyDescent="0.4">
      <c r="B8" s="88"/>
      <c r="C8" s="94"/>
      <c r="D8" s="33">
        <f>'Quality Questions'!D7</f>
        <v>1.2</v>
      </c>
      <c r="E8" s="34" t="str">
        <f>'Quality Questions'!E7</f>
        <v>Please describe who you understand to be the key stakeholders for the scheme and how you will engage with and manage those stakeholders in order to ensure an affordable and deliverable solution
Maximum of 1,000 words</v>
      </c>
      <c r="F8" s="119"/>
      <c r="G8" s="120"/>
      <c r="H8" s="61">
        <f>'Quality Questions'!F7</f>
        <v>0.15</v>
      </c>
      <c r="I8" s="35">
        <f>(G8/5)*H8</f>
        <v>0</v>
      </c>
    </row>
    <row r="9" spans="2:9" ht="25.15" customHeight="1" x14ac:dyDescent="0.4">
      <c r="B9" s="88"/>
      <c r="C9" s="94"/>
      <c r="D9" s="89" t="s">
        <v>40</v>
      </c>
      <c r="E9" s="89"/>
      <c r="F9" s="89"/>
      <c r="G9" s="89"/>
      <c r="H9" s="89"/>
      <c r="I9" s="63">
        <f>SUM(I7:I8)</f>
        <v>0</v>
      </c>
    </row>
    <row r="10" spans="2:9" ht="330" x14ac:dyDescent="0.4">
      <c r="B10" s="88" t="str">
        <f>'Sub-Criteria'!D8</f>
        <v>Procurement and Supply Chain Management</v>
      </c>
      <c r="C10" s="94">
        <f>'Sub-Criteria'!E8</f>
        <v>0.17499999999999999</v>
      </c>
      <c r="D10" s="33">
        <f>'Quality Questions'!D8</f>
        <v>2.1</v>
      </c>
      <c r="E10" s="34" t="str">
        <f>'Quality Questions'!E8</f>
        <v xml:space="preserve"> Please demonstrate your team and supply chain capability and capacity to deliver this specific scheme. Including: 
a) Describing how you will organise and structure your team, including key roles and responsibilities;  
b) Providing project related CVs for a maximum of eight key members of your team, which demonstrate the individuals’ relevant experience for this scheme. The CVs provided should include bid manager, lead architect and lead environmental engineering consultant;
c) Where applicable, describing how you will select your team and supply chain for the future schools in the batch ensure the efficient delivery of those schemes
Maximum of 1,000 words (1,500 if section c applies) plus an organisation chart and CVs no longer than 1 page of A4 each. The organisation chart must not include details of responsibilities, which should be included in the 1,000 words of narrative. 
</v>
      </c>
      <c r="F10" s="119"/>
      <c r="G10" s="120"/>
      <c r="H10" s="61">
        <f>'Quality Questions'!F8</f>
        <v>0.17499999999999999</v>
      </c>
      <c r="I10" s="35">
        <f>(G10/5)*H10</f>
        <v>0</v>
      </c>
    </row>
    <row r="11" spans="2:9" ht="25.15" customHeight="1" x14ac:dyDescent="0.4">
      <c r="B11" s="88"/>
      <c r="C11" s="94"/>
      <c r="D11" s="89" t="s">
        <v>40</v>
      </c>
      <c r="E11" s="89"/>
      <c r="F11" s="89"/>
      <c r="G11" s="89"/>
      <c r="H11" s="89"/>
      <c r="I11" s="63">
        <f>SUM(I10:I10)</f>
        <v>0</v>
      </c>
    </row>
    <row r="12" spans="2:9" ht="255" x14ac:dyDescent="0.4">
      <c r="B12" s="88" t="str">
        <f>'Sub-Criteria'!D9</f>
        <v>Design Management</v>
      </c>
      <c r="C12" s="94">
        <f>'Sub-Criteria'!E9</f>
        <v>0.35</v>
      </c>
      <c r="D12" s="33">
        <f>'Quality Questions'!D9</f>
        <v>3.1</v>
      </c>
      <c r="E12" s="34" t="str">
        <f>'Quality Questions'!E9</f>
        <v xml:space="preserve">Please explain how you will manage the design process and deploy your team to ensure quality and cost-efficient proposals for this scheme. Please address the following stages in your answer: 
a) Invitation to Tender (Design Development) Stage
b) Submission of a Planning Application 
Your response should include a schedule of meetings, identifying who is required at each 
c) Where applicable, please describe how you will manage the engagement processes for the future schools in the batch to ensure the efficient delivery of those schemes
Maximum of 1,500 words (2,000 if section c applies)
</v>
      </c>
      <c r="F12" s="119"/>
      <c r="G12" s="120"/>
      <c r="H12" s="61">
        <f>'Quality Questions'!F9</f>
        <v>0.22500000000000001</v>
      </c>
      <c r="I12" s="35">
        <f>(G12/5)*H12</f>
        <v>0</v>
      </c>
    </row>
    <row r="13" spans="2:9" ht="116.65" customHeight="1" x14ac:dyDescent="0.4">
      <c r="B13" s="88"/>
      <c r="C13" s="94"/>
      <c r="D13" s="33">
        <f>'Quality Questions'!D10</f>
        <v>3.2</v>
      </c>
      <c r="E13" s="34" t="str">
        <f>'Quality Questions'!E10</f>
        <v>Please describe how will you ensure the effective delivery and integration of ICT infrastructure requirements and FF&amp;E (including legacy assets and equipment) in the design solution for the scheme
Maximum of 1,000 words</v>
      </c>
      <c r="F13" s="119"/>
      <c r="G13" s="121"/>
      <c r="H13" s="61">
        <f>'Quality Questions'!F10</f>
        <v>0.125</v>
      </c>
      <c r="I13" s="35">
        <f>(G13/5)*H13</f>
        <v>0</v>
      </c>
    </row>
    <row r="14" spans="2:9" ht="25.15" customHeight="1" x14ac:dyDescent="0.4">
      <c r="B14" s="95"/>
      <c r="C14" s="96"/>
      <c r="D14" s="89" t="s">
        <v>40</v>
      </c>
      <c r="E14" s="89"/>
      <c r="F14" s="89"/>
      <c r="G14" s="89"/>
      <c r="H14" s="89"/>
      <c r="I14" s="63">
        <f>SUM(I12:I13)</f>
        <v>0</v>
      </c>
    </row>
    <row r="15" spans="2:9" ht="110.65" customHeight="1" x14ac:dyDescent="0.4">
      <c r="B15" s="90" t="str">
        <f>'Sub-Criteria'!D10</f>
        <v>Cost and Risk Management</v>
      </c>
      <c r="C15" s="92">
        <f>'Sub-Criteria'!E10</f>
        <v>0.15</v>
      </c>
      <c r="D15" s="33">
        <f>'Quality Questions'!D11</f>
        <v>4.0999999999999996</v>
      </c>
      <c r="E15" s="34" t="str">
        <f>'Quality Questions'!E11</f>
        <v>Please describe what you consider to be the key challenges and risks specifically associated with the delivery of this scheme and how you will manage them.  
Maximum of 1,000 words</v>
      </c>
      <c r="F15" s="122"/>
      <c r="G15" s="120"/>
      <c r="H15" s="61">
        <f>'Quality Questions'!F11</f>
        <v>0.15</v>
      </c>
      <c r="I15" s="35">
        <f>(G15/5)*H15</f>
        <v>0</v>
      </c>
    </row>
    <row r="16" spans="2:9" ht="25.15" customHeight="1" x14ac:dyDescent="0.4">
      <c r="B16" s="91"/>
      <c r="C16" s="93"/>
      <c r="D16" s="89" t="s">
        <v>40</v>
      </c>
      <c r="E16" s="89"/>
      <c r="F16" s="89"/>
      <c r="G16" s="89"/>
      <c r="H16" s="89"/>
      <c r="I16" s="64">
        <f>SUM(I15)</f>
        <v>0</v>
      </c>
    </row>
    <row r="17" spans="1:16384" ht="42.75" customHeight="1" x14ac:dyDescent="0.4">
      <c r="B17" s="57" t="s">
        <v>44</v>
      </c>
      <c r="C17" s="60">
        <f>SUM(C7:C15)</f>
        <v>0.9</v>
      </c>
      <c r="D17" s="82" t="s">
        <v>18</v>
      </c>
      <c r="E17" s="83"/>
      <c r="F17" s="83"/>
      <c r="G17" s="83"/>
      <c r="H17" s="84"/>
      <c r="I17" s="37">
        <f>SUM(I16,I14,I11,I9)</f>
        <v>0</v>
      </c>
    </row>
    <row r="19" spans="1:16384" x14ac:dyDescent="0.4">
      <c r="E19" s="30"/>
      <c r="F19" s="30"/>
    </row>
    <row r="20" spans="1:16384" x14ac:dyDescent="0.4">
      <c r="E20" s="30"/>
      <c r="F20" s="30"/>
    </row>
    <row r="21" spans="1:16384" s="39" customFormat="1" ht="45" customHeight="1" x14ac:dyDescent="0.4">
      <c r="A21" s="30"/>
      <c r="B21" s="31" t="s">
        <v>41</v>
      </c>
      <c r="C21" s="31" t="s">
        <v>6</v>
      </c>
      <c r="D21" s="31" t="s">
        <v>9</v>
      </c>
      <c r="E21" s="31" t="s">
        <v>8</v>
      </c>
      <c r="F21" s="31" t="s">
        <v>39</v>
      </c>
      <c r="G21" s="32" t="s">
        <v>46</v>
      </c>
      <c r="H21" s="32" t="s">
        <v>31</v>
      </c>
      <c r="I21" s="32" t="s">
        <v>1</v>
      </c>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c r="XFD21" s="30"/>
    </row>
    <row r="22" spans="1:16384" s="39" customFormat="1" ht="73.900000000000006" customHeight="1" x14ac:dyDescent="0.4">
      <c r="A22" s="30"/>
      <c r="B22" s="57" t="str">
        <f>'Sub-Criteria'!D11</f>
        <v>Price Commitment</v>
      </c>
      <c r="C22" s="56" t="str">
        <f>'Sub-Criteria'!E11</f>
        <v>Pass/Fail</v>
      </c>
      <c r="D22" s="33">
        <f>'Pricing Requirements'!D6</f>
        <v>5.0999999999999996</v>
      </c>
      <c r="E22" s="34" t="str">
        <f>'Pricing Requirements'!E6</f>
        <v>Please confirm that you are able to deliver all of the requirements of this scheme within the stated budget and commit to doing so</v>
      </c>
      <c r="F22" s="119"/>
      <c r="G22" s="97" t="str">
        <f>IF(F22="The bidder has made an unqualified commitment to deliver the scheme requirements within budget","PASS","FAIL")</f>
        <v>FAIL</v>
      </c>
      <c r="H22" s="98"/>
      <c r="I22" s="99"/>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c r="XFD22" s="30"/>
    </row>
    <row r="23" spans="1:16384" s="39" customFormat="1" ht="108.75" customHeight="1" x14ac:dyDescent="0.4">
      <c r="A23" s="30"/>
      <c r="B23" s="88" t="str">
        <f>'Sub-Criteria'!D12</f>
        <v>Management of Price Risk</v>
      </c>
      <c r="C23" s="96">
        <f>'Sub-Criteria'!E12</f>
        <v>0.1</v>
      </c>
      <c r="D23" s="33">
        <f>'Pricing Requirements'!D7</f>
        <v>6.1</v>
      </c>
      <c r="E23" s="34" t="str">
        <f>'Pricing Requirements'!E7</f>
        <v>Please describe your specific approach to the identification and management of price risk for the project to ensure the scheme is developed within budget. Where appropriate, your response should include a list of any additional surveys to be undertaken, their timing and rationale. 
Maximum of 1,500 words</v>
      </c>
      <c r="F23" s="119"/>
      <c r="G23" s="120"/>
      <c r="H23" s="61">
        <f>'Pricing Requirements'!F7</f>
        <v>0.1</v>
      </c>
      <c r="I23" s="35">
        <f>(G23/5)*H23</f>
        <v>0</v>
      </c>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c r="XFD23" s="30"/>
    </row>
    <row r="24" spans="1:16384" s="39" customFormat="1" ht="25.15" customHeight="1" x14ac:dyDescent="0.4">
      <c r="A24" s="30"/>
      <c r="B24" s="88"/>
      <c r="C24" s="96"/>
      <c r="D24" s="89" t="s">
        <v>40</v>
      </c>
      <c r="E24" s="89"/>
      <c r="F24" s="89"/>
      <c r="G24" s="89"/>
      <c r="H24" s="89"/>
      <c r="I24" s="63">
        <f>SUM(I23:I23)</f>
        <v>0</v>
      </c>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c r="XFD24" s="30"/>
    </row>
    <row r="25" spans="1:16384" ht="42.95" customHeight="1" x14ac:dyDescent="0.4">
      <c r="B25" s="57" t="s">
        <v>45</v>
      </c>
      <c r="C25" s="60">
        <f>C23</f>
        <v>0.1</v>
      </c>
      <c r="D25" s="82" t="s">
        <v>36</v>
      </c>
      <c r="E25" s="83"/>
      <c r="F25" s="83"/>
      <c r="G25" s="83"/>
      <c r="H25" s="84"/>
      <c r="I25" s="37">
        <f>I24</f>
        <v>0</v>
      </c>
    </row>
    <row r="26" spans="1:16384" ht="15.75" customHeight="1" x14ac:dyDescent="0.4">
      <c r="E26" s="29"/>
      <c r="F26" s="40"/>
    </row>
    <row r="27" spans="1:16384" ht="31.5" customHeight="1" x14ac:dyDescent="0.4">
      <c r="B27" s="85" t="s">
        <v>42</v>
      </c>
      <c r="C27" s="85"/>
      <c r="D27" s="85"/>
      <c r="E27" s="85"/>
      <c r="F27" s="85"/>
      <c r="G27" s="85"/>
      <c r="H27" s="85"/>
      <c r="I27" s="41">
        <f>SUM(I25,I17)</f>
        <v>0</v>
      </c>
    </row>
  </sheetData>
  <sheetProtection algorithmName="SHA-512" hashValue="qV547LmwswVrtTvJQHZkRWZu7MclR5ZpH/W96JWadIKrjj1oUjfsYfLZdsp/4iRhe5bLqdgmWnOjAIByyXfsjw==" saltValue="UqlbRyMo5LgUUZjJO8CwpQ==" spinCount="100000" sheet="1" formatRows="0"/>
  <mergeCells count="21">
    <mergeCell ref="B27:H27"/>
    <mergeCell ref="D17:H17"/>
    <mergeCell ref="G22:I22"/>
    <mergeCell ref="B23:B24"/>
    <mergeCell ref="C23:C24"/>
    <mergeCell ref="D24:H24"/>
    <mergeCell ref="D25:H25"/>
    <mergeCell ref="B12:B14"/>
    <mergeCell ref="C12:C14"/>
    <mergeCell ref="D14:H14"/>
    <mergeCell ref="B15:B16"/>
    <mergeCell ref="C15:C16"/>
    <mergeCell ref="D16:H16"/>
    <mergeCell ref="B10:B11"/>
    <mergeCell ref="C10:C11"/>
    <mergeCell ref="D11:H11"/>
    <mergeCell ref="B5:C5"/>
    <mergeCell ref="D5:I5"/>
    <mergeCell ref="B7:B9"/>
    <mergeCell ref="C7:C9"/>
    <mergeCell ref="D9:H9"/>
  </mergeCells>
  <conditionalFormatting sqref="G22:I22">
    <cfRule type="containsText" dxfId="9" priority="1" operator="containsText" text="PASS">
      <formula>NOT(ISERROR(SEARCH("PASS",G22)))</formula>
    </cfRule>
    <cfRule type="containsText" dxfId="8" priority="2" operator="containsText" text="FAIL">
      <formula>NOT(ISERROR(SEARCH("FAIL",G22)))</formula>
    </cfRule>
  </conditionalFormatting>
  <dataValidations count="1">
    <dataValidation allowBlank="1" showDropDown="1" showInputMessage="1" showErrorMessage="1" sqref="H23 H15 H7:H8 H10 H12:H13"/>
  </dataValidations>
  <pageMargins left="0.7" right="0.7" top="0.75" bottom="0.75" header="0.3" footer="0.3"/>
  <pageSetup paperSize="9" orientation="portrait" r:id="rId1"/>
  <ignoredErrors>
    <ignoredError sqref="I14 I11 I9"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Admin!$A$1:$A$2</xm:f>
          </x14:formula1>
          <xm:sqref>F22</xm:sqref>
        </x14:dataValidation>
        <x14:dataValidation type="list" allowBlank="1" showDropDown="1" showInputMessage="1" showErrorMessage="1">
          <x14:formula1>
            <xm:f>'Scoring Criteria'!$C$7:$C$12</xm:f>
          </x14:formula1>
          <xm:sqref>G7:G8 G10 G12:G13 G15 G23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zoomScale="70" zoomScaleNormal="70" workbookViewId="0">
      <pane xSplit="9" ySplit="6" topLeftCell="J7" activePane="bottomRight" state="frozen"/>
      <selection pane="topRight" activeCell="J1" sqref="J1"/>
      <selection pane="bottomLeft" activeCell="A7" sqref="A7"/>
      <selection pane="bottomRight" activeCell="J7" sqref="J7"/>
    </sheetView>
  </sheetViews>
  <sheetFormatPr defaultRowHeight="15" x14ac:dyDescent="0.4"/>
  <cols>
    <col min="1" max="1" width="3.33203125" style="30" customWidth="1"/>
    <col min="2" max="2" width="16.6640625" style="30" customWidth="1"/>
    <col min="3" max="3" width="11.88671875" style="30" customWidth="1"/>
    <col min="4" max="4" width="9.77734375" style="30" customWidth="1"/>
    <col min="5" max="6" width="60.5546875" style="42" customWidth="1"/>
    <col min="7" max="9" width="10.5546875" style="30" customWidth="1"/>
    <col min="10" max="10" width="3" style="30" customWidth="1"/>
    <col min="11" max="16384" width="8.88671875" style="30"/>
  </cols>
  <sheetData>
    <row r="1" spans="2:9" x14ac:dyDescent="0.4">
      <c r="B1" s="29" t="str">
        <f>'Title Sheet'!B8</f>
        <v>ESFA Construction Framework</v>
      </c>
      <c r="E1" s="30"/>
      <c r="F1" s="30"/>
    </row>
    <row r="2" spans="2:9" x14ac:dyDescent="0.4">
      <c r="B2" s="29"/>
      <c r="E2" s="30"/>
      <c r="F2" s="30"/>
    </row>
    <row r="3" spans="2:9" x14ac:dyDescent="0.4">
      <c r="B3" s="29" t="str">
        <f>'Title Sheet'!B10</f>
        <v>Preliminary ITT/ISP Appendix A - Evaluation Matrix</v>
      </c>
      <c r="E3" s="30"/>
      <c r="F3" s="30"/>
    </row>
    <row r="5" spans="2:9" ht="41.25" customHeight="1" x14ac:dyDescent="0.4">
      <c r="B5" s="86" t="s">
        <v>16</v>
      </c>
      <c r="C5" s="87"/>
      <c r="D5" s="118" t="s">
        <v>73</v>
      </c>
      <c r="E5" s="118"/>
      <c r="F5" s="118"/>
      <c r="G5" s="118"/>
      <c r="H5" s="118"/>
      <c r="I5" s="118"/>
    </row>
    <row r="6" spans="2:9" ht="45" customHeight="1" x14ac:dyDescent="0.4">
      <c r="B6" s="31" t="s">
        <v>41</v>
      </c>
      <c r="C6" s="31" t="s">
        <v>6</v>
      </c>
      <c r="D6" s="31" t="s">
        <v>9</v>
      </c>
      <c r="E6" s="31" t="s">
        <v>8</v>
      </c>
      <c r="F6" s="31" t="s">
        <v>50</v>
      </c>
      <c r="G6" s="32" t="s">
        <v>49</v>
      </c>
      <c r="H6" s="32" t="s">
        <v>31</v>
      </c>
      <c r="I6" s="32" t="s">
        <v>1</v>
      </c>
    </row>
    <row r="7" spans="2:9" ht="96.4" customHeight="1" x14ac:dyDescent="0.4">
      <c r="B7" s="88" t="str">
        <f>'Sub-Criteria'!D7</f>
        <v>Overall Approach</v>
      </c>
      <c r="C7" s="94">
        <f>'Sub-Criteria'!E7</f>
        <v>0.22500000000000001</v>
      </c>
      <c r="D7" s="33">
        <f>'Quality Questions'!D6</f>
        <v>1.1000000000000001</v>
      </c>
      <c r="E7" s="34" t="str">
        <f>'Quality Questions'!E6</f>
        <v>Please comment on the programme identified in the feasibility study for the scheme detailing when you propose to achieve key milestones. If the programme identified in the feasibility study is not achievable in your view, please provide justification.
Maximum of 1 x A3 programme and 750 words</v>
      </c>
      <c r="F7" s="119"/>
      <c r="G7" s="120"/>
      <c r="H7" s="61">
        <f>'Quality Questions'!F6</f>
        <v>7.4999999999999997E-2</v>
      </c>
      <c r="I7" s="35">
        <f>(G7/5)*H7</f>
        <v>0</v>
      </c>
    </row>
    <row r="8" spans="2:9" ht="105.75" customHeight="1" x14ac:dyDescent="0.4">
      <c r="B8" s="88"/>
      <c r="C8" s="94"/>
      <c r="D8" s="33">
        <f>'Quality Questions'!D7</f>
        <v>1.2</v>
      </c>
      <c r="E8" s="34" t="str">
        <f>'Quality Questions'!E7</f>
        <v>Please describe who you understand to be the key stakeholders for the scheme and how you will engage with and manage those stakeholders in order to ensure an affordable and deliverable solution
Maximum of 1,000 words</v>
      </c>
      <c r="F8" s="119"/>
      <c r="G8" s="120"/>
      <c r="H8" s="61">
        <f>'Quality Questions'!F7</f>
        <v>0.15</v>
      </c>
      <c r="I8" s="35">
        <f>(G8/5)*H8</f>
        <v>0</v>
      </c>
    </row>
    <row r="9" spans="2:9" ht="25.15" customHeight="1" x14ac:dyDescent="0.4">
      <c r="B9" s="88"/>
      <c r="C9" s="94"/>
      <c r="D9" s="89" t="s">
        <v>40</v>
      </c>
      <c r="E9" s="89"/>
      <c r="F9" s="89"/>
      <c r="G9" s="89"/>
      <c r="H9" s="89"/>
      <c r="I9" s="63">
        <f>SUM(I7:I8)</f>
        <v>0</v>
      </c>
    </row>
    <row r="10" spans="2:9" ht="330" x14ac:dyDescent="0.4">
      <c r="B10" s="88" t="str">
        <f>'Sub-Criteria'!D8</f>
        <v>Procurement and Supply Chain Management</v>
      </c>
      <c r="C10" s="94">
        <f>'Sub-Criteria'!E8</f>
        <v>0.17499999999999999</v>
      </c>
      <c r="D10" s="33">
        <f>'Quality Questions'!D8</f>
        <v>2.1</v>
      </c>
      <c r="E10" s="34" t="str">
        <f>'Quality Questions'!E8</f>
        <v xml:space="preserve"> Please demonstrate your team and supply chain capability and capacity to deliver this specific scheme. Including: 
a) Describing how you will organise and structure your team, including key roles and responsibilities;  
b) Providing project related CVs for a maximum of eight key members of your team, which demonstrate the individuals’ relevant experience for this scheme. The CVs provided should include bid manager, lead architect and lead environmental engineering consultant;
c) Where applicable, describing how you will select your team and supply chain for the future schools in the batch ensure the efficient delivery of those schemes
Maximum of 1,000 words (1,500 if section c applies) plus an organisation chart and CVs no longer than 1 page of A4 each. The organisation chart must not include details of responsibilities, which should be included in the 1,000 words of narrative. 
</v>
      </c>
      <c r="F10" s="119"/>
      <c r="G10" s="120"/>
      <c r="H10" s="61">
        <f>'Quality Questions'!F8</f>
        <v>0.17499999999999999</v>
      </c>
      <c r="I10" s="35">
        <f>(G10/5)*H10</f>
        <v>0</v>
      </c>
    </row>
    <row r="11" spans="2:9" ht="25.15" customHeight="1" x14ac:dyDescent="0.4">
      <c r="B11" s="88"/>
      <c r="C11" s="94"/>
      <c r="D11" s="89" t="s">
        <v>40</v>
      </c>
      <c r="E11" s="89"/>
      <c r="F11" s="89"/>
      <c r="G11" s="89"/>
      <c r="H11" s="89"/>
      <c r="I11" s="63">
        <f>SUM(I10:I10)</f>
        <v>0</v>
      </c>
    </row>
    <row r="12" spans="2:9" ht="255" x14ac:dyDescent="0.4">
      <c r="B12" s="88" t="str">
        <f>'Sub-Criteria'!D9</f>
        <v>Design Management</v>
      </c>
      <c r="C12" s="94">
        <f>'Sub-Criteria'!E9</f>
        <v>0.35</v>
      </c>
      <c r="D12" s="33">
        <f>'Quality Questions'!D9</f>
        <v>3.1</v>
      </c>
      <c r="E12" s="34" t="str">
        <f>'Quality Questions'!E9</f>
        <v xml:space="preserve">Please explain how you will manage the design process and deploy your team to ensure quality and cost-efficient proposals for this scheme. Please address the following stages in your answer: 
a) Invitation to Tender (Design Development) Stage
b) Submission of a Planning Application 
Your response should include a schedule of meetings, identifying who is required at each 
c) Where applicable, please describe how you will manage the engagement processes for the future schools in the batch to ensure the efficient delivery of those schemes
Maximum of 1,500 words (2,000 if section c applies)
</v>
      </c>
      <c r="F12" s="119"/>
      <c r="G12" s="120"/>
      <c r="H12" s="61">
        <f>'Quality Questions'!F9</f>
        <v>0.22500000000000001</v>
      </c>
      <c r="I12" s="35">
        <f>(G12/5)*H12</f>
        <v>0</v>
      </c>
    </row>
    <row r="13" spans="2:9" ht="116.65" customHeight="1" x14ac:dyDescent="0.4">
      <c r="B13" s="88"/>
      <c r="C13" s="94"/>
      <c r="D13" s="33">
        <f>'Quality Questions'!D10</f>
        <v>3.2</v>
      </c>
      <c r="E13" s="34" t="str">
        <f>'Quality Questions'!E10</f>
        <v>Please describe how will you ensure the effective delivery and integration of ICT infrastructure requirements and FF&amp;E (including legacy assets and equipment) in the design solution for the scheme
Maximum of 1,000 words</v>
      </c>
      <c r="F13" s="119"/>
      <c r="G13" s="121"/>
      <c r="H13" s="61">
        <f>'Quality Questions'!F10</f>
        <v>0.125</v>
      </c>
      <c r="I13" s="35">
        <f>(G13/5)*H13</f>
        <v>0</v>
      </c>
    </row>
    <row r="14" spans="2:9" ht="25.15" customHeight="1" x14ac:dyDescent="0.4">
      <c r="B14" s="95"/>
      <c r="C14" s="96"/>
      <c r="D14" s="89" t="s">
        <v>40</v>
      </c>
      <c r="E14" s="89"/>
      <c r="F14" s="89"/>
      <c r="G14" s="89"/>
      <c r="H14" s="89"/>
      <c r="I14" s="63">
        <f>SUM(I12:I13)</f>
        <v>0</v>
      </c>
    </row>
    <row r="15" spans="2:9" ht="110.65" customHeight="1" x14ac:dyDescent="0.4">
      <c r="B15" s="90" t="str">
        <f>'Sub-Criteria'!D10</f>
        <v>Cost and Risk Management</v>
      </c>
      <c r="C15" s="92">
        <f>'Sub-Criteria'!E10</f>
        <v>0.15</v>
      </c>
      <c r="D15" s="33">
        <f>'Quality Questions'!D11</f>
        <v>4.0999999999999996</v>
      </c>
      <c r="E15" s="34" t="str">
        <f>'Quality Questions'!E11</f>
        <v>Please describe what you consider to be the key challenges and risks specifically associated with the delivery of this scheme and how you will manage them.  
Maximum of 1,000 words</v>
      </c>
      <c r="F15" s="122"/>
      <c r="G15" s="120"/>
      <c r="H15" s="61">
        <f>'Quality Questions'!F11</f>
        <v>0.15</v>
      </c>
      <c r="I15" s="35">
        <f>(G15/5)*H15</f>
        <v>0</v>
      </c>
    </row>
    <row r="16" spans="2:9" ht="25.15" customHeight="1" x14ac:dyDescent="0.4">
      <c r="B16" s="91"/>
      <c r="C16" s="93"/>
      <c r="D16" s="89" t="s">
        <v>40</v>
      </c>
      <c r="E16" s="89"/>
      <c r="F16" s="89"/>
      <c r="G16" s="89"/>
      <c r="H16" s="89"/>
      <c r="I16" s="64">
        <f>SUM(I15)</f>
        <v>0</v>
      </c>
    </row>
    <row r="17" spans="1:16384" ht="42.75" customHeight="1" x14ac:dyDescent="0.4">
      <c r="B17" s="57" t="s">
        <v>44</v>
      </c>
      <c r="C17" s="60">
        <f>SUM(C7:C15)</f>
        <v>0.9</v>
      </c>
      <c r="D17" s="82" t="s">
        <v>18</v>
      </c>
      <c r="E17" s="83"/>
      <c r="F17" s="83"/>
      <c r="G17" s="83"/>
      <c r="H17" s="84"/>
      <c r="I17" s="37">
        <f>SUM(I16,I14,I11,I9)</f>
        <v>0</v>
      </c>
    </row>
    <row r="19" spans="1:16384" x14ac:dyDescent="0.4">
      <c r="E19" s="30"/>
      <c r="F19" s="30"/>
    </row>
    <row r="20" spans="1:16384" x14ac:dyDescent="0.4">
      <c r="E20" s="30"/>
      <c r="F20" s="30"/>
    </row>
    <row r="21" spans="1:16384" s="39" customFormat="1" ht="45" customHeight="1" x14ac:dyDescent="0.4">
      <c r="A21" s="30"/>
      <c r="B21" s="31" t="s">
        <v>41</v>
      </c>
      <c r="C21" s="31" t="s">
        <v>6</v>
      </c>
      <c r="D21" s="31" t="s">
        <v>9</v>
      </c>
      <c r="E21" s="31" t="s">
        <v>8</v>
      </c>
      <c r="F21" s="31" t="s">
        <v>39</v>
      </c>
      <c r="G21" s="32" t="s">
        <v>46</v>
      </c>
      <c r="H21" s="32" t="s">
        <v>31</v>
      </c>
      <c r="I21" s="32" t="s">
        <v>1</v>
      </c>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c r="XFD21" s="30"/>
    </row>
    <row r="22" spans="1:16384" s="39" customFormat="1" ht="73.900000000000006" customHeight="1" x14ac:dyDescent="0.4">
      <c r="A22" s="30"/>
      <c r="B22" s="57" t="str">
        <f>'Sub-Criteria'!D11</f>
        <v>Price Commitment</v>
      </c>
      <c r="C22" s="56" t="str">
        <f>'Sub-Criteria'!E11</f>
        <v>Pass/Fail</v>
      </c>
      <c r="D22" s="33">
        <f>'Pricing Requirements'!D6</f>
        <v>5.0999999999999996</v>
      </c>
      <c r="E22" s="34" t="str">
        <f>'Pricing Requirements'!E6</f>
        <v>Please confirm that you are able to deliver all of the requirements of this scheme within the stated budget and commit to doing so</v>
      </c>
      <c r="F22" s="119"/>
      <c r="G22" s="97" t="str">
        <f>IF(F22="The bidder has made an unqualified commitment to deliver the scheme requirements within budget","PASS","FAIL")</f>
        <v>FAIL</v>
      </c>
      <c r="H22" s="98"/>
      <c r="I22" s="99"/>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c r="XFD22" s="30"/>
    </row>
    <row r="23" spans="1:16384" s="39" customFormat="1" ht="108.75" customHeight="1" x14ac:dyDescent="0.4">
      <c r="A23" s="30"/>
      <c r="B23" s="88" t="str">
        <f>'Sub-Criteria'!D12</f>
        <v>Management of Price Risk</v>
      </c>
      <c r="C23" s="96">
        <f>'Sub-Criteria'!E12</f>
        <v>0.1</v>
      </c>
      <c r="D23" s="33">
        <f>'Pricing Requirements'!D7</f>
        <v>6.1</v>
      </c>
      <c r="E23" s="34" t="str">
        <f>'Pricing Requirements'!E7</f>
        <v>Please describe your specific approach to the identification and management of price risk for the project to ensure the scheme is developed within budget. Where appropriate, your response should include a list of any additional surveys to be undertaken, their timing and rationale. 
Maximum of 1,500 words</v>
      </c>
      <c r="F23" s="119"/>
      <c r="G23" s="120"/>
      <c r="H23" s="61">
        <f>'Pricing Requirements'!F7</f>
        <v>0.1</v>
      </c>
      <c r="I23" s="35">
        <f>(G23/5)*H23</f>
        <v>0</v>
      </c>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c r="XFD23" s="30"/>
    </row>
    <row r="24" spans="1:16384" s="39" customFormat="1" ht="25.15" customHeight="1" x14ac:dyDescent="0.4">
      <c r="A24" s="30"/>
      <c r="B24" s="88"/>
      <c r="C24" s="96"/>
      <c r="D24" s="89" t="s">
        <v>40</v>
      </c>
      <c r="E24" s="89"/>
      <c r="F24" s="89"/>
      <c r="G24" s="89"/>
      <c r="H24" s="89"/>
      <c r="I24" s="63">
        <f>SUM(I23:I23)</f>
        <v>0</v>
      </c>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c r="XFD24" s="30"/>
    </row>
    <row r="25" spans="1:16384" ht="42.95" customHeight="1" x14ac:dyDescent="0.4">
      <c r="B25" s="57" t="s">
        <v>45</v>
      </c>
      <c r="C25" s="60">
        <f>C23</f>
        <v>0.1</v>
      </c>
      <c r="D25" s="82" t="s">
        <v>36</v>
      </c>
      <c r="E25" s="83"/>
      <c r="F25" s="83"/>
      <c r="G25" s="83"/>
      <c r="H25" s="84"/>
      <c r="I25" s="37">
        <f>I24</f>
        <v>0</v>
      </c>
    </row>
    <row r="26" spans="1:16384" ht="15.75" customHeight="1" x14ac:dyDescent="0.4">
      <c r="E26" s="29"/>
      <c r="F26" s="40"/>
    </row>
    <row r="27" spans="1:16384" ht="31.5" customHeight="1" x14ac:dyDescent="0.4">
      <c r="B27" s="85" t="s">
        <v>42</v>
      </c>
      <c r="C27" s="85"/>
      <c r="D27" s="85"/>
      <c r="E27" s="85"/>
      <c r="F27" s="85"/>
      <c r="G27" s="85"/>
      <c r="H27" s="85"/>
      <c r="I27" s="41">
        <f>SUM(I25,I17)</f>
        <v>0</v>
      </c>
    </row>
  </sheetData>
  <sheetProtection algorithmName="SHA-512" hashValue="Hv1hfvgIiuYT4whGhKsPtnknh4KtHOHNt1z+Dz967wK77KWGVnYpCZANjcVdDMVJP7GUqJSXZJ6apDF/yEOFUA==" saltValue="pQ2uPWyzlSQevQ8kOqvyAA==" spinCount="100000" sheet="1" formatRows="0"/>
  <mergeCells count="21">
    <mergeCell ref="B27:H27"/>
    <mergeCell ref="D17:H17"/>
    <mergeCell ref="G22:I22"/>
    <mergeCell ref="B23:B24"/>
    <mergeCell ref="C23:C24"/>
    <mergeCell ref="D24:H24"/>
    <mergeCell ref="D25:H25"/>
    <mergeCell ref="B12:B14"/>
    <mergeCell ref="C12:C14"/>
    <mergeCell ref="D14:H14"/>
    <mergeCell ref="B15:B16"/>
    <mergeCell ref="C15:C16"/>
    <mergeCell ref="D16:H16"/>
    <mergeCell ref="B10:B11"/>
    <mergeCell ref="C10:C11"/>
    <mergeCell ref="D11:H11"/>
    <mergeCell ref="B5:C5"/>
    <mergeCell ref="D5:I5"/>
    <mergeCell ref="B7:B9"/>
    <mergeCell ref="C7:C9"/>
    <mergeCell ref="D9:H9"/>
  </mergeCells>
  <conditionalFormatting sqref="G22:I22">
    <cfRule type="containsText" dxfId="7" priority="1" operator="containsText" text="PASS">
      <formula>NOT(ISERROR(SEARCH("PASS",G22)))</formula>
    </cfRule>
    <cfRule type="containsText" dxfId="6" priority="2" operator="containsText" text="FAIL">
      <formula>NOT(ISERROR(SEARCH("FAIL",G22)))</formula>
    </cfRule>
  </conditionalFormatting>
  <dataValidations count="1">
    <dataValidation allowBlank="1" showDropDown="1" showInputMessage="1" showErrorMessage="1" sqref="H23 H15 H7:H8 H10 H12:H13"/>
  </dataValidations>
  <pageMargins left="0.7" right="0.7" top="0.75" bottom="0.75" header="0.3" footer="0.3"/>
  <pageSetup paperSize="9" orientation="portrait" r:id="rId1"/>
  <ignoredErrors>
    <ignoredError sqref="I14 I11 I9" formula="1"/>
  </ignoredErrors>
  <extLst>
    <ext xmlns:x14="http://schemas.microsoft.com/office/spreadsheetml/2009/9/main" uri="{CCE6A557-97BC-4b89-ADB6-D9C93CAAB3DF}">
      <x14:dataValidations xmlns:xm="http://schemas.microsoft.com/office/excel/2006/main" count="2">
        <x14:dataValidation type="list" allowBlank="1" showDropDown="1" showInputMessage="1" showErrorMessage="1">
          <x14:formula1>
            <xm:f>'Scoring Criteria'!$C$7:$C$12</xm:f>
          </x14:formula1>
          <xm:sqref>G7:G8 G10 G12:G13 G15 G23</xm:sqref>
        </x14:dataValidation>
        <x14:dataValidation type="list" allowBlank="1" showInputMessage="1" showErrorMessage="1">
          <x14:formula1>
            <xm:f>Admin!$A$1:$A$2</xm:f>
          </x14:formula1>
          <xm:sqref>F22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zoomScale="70" zoomScaleNormal="70" workbookViewId="0">
      <pane xSplit="9" ySplit="6" topLeftCell="J7" activePane="bottomRight" state="frozen"/>
      <selection pane="topRight" activeCell="J1" sqref="J1"/>
      <selection pane="bottomLeft" activeCell="A7" sqref="A7"/>
      <selection pane="bottomRight" activeCell="J7" sqref="J7"/>
    </sheetView>
  </sheetViews>
  <sheetFormatPr defaultRowHeight="15" x14ac:dyDescent="0.4"/>
  <cols>
    <col min="1" max="1" width="3.33203125" style="30" customWidth="1"/>
    <col min="2" max="2" width="16.6640625" style="30" customWidth="1"/>
    <col min="3" max="3" width="11.88671875" style="30" customWidth="1"/>
    <col min="4" max="4" width="9.77734375" style="30" customWidth="1"/>
    <col min="5" max="6" width="60.5546875" style="42" customWidth="1"/>
    <col min="7" max="9" width="10.5546875" style="30" customWidth="1"/>
    <col min="10" max="10" width="3" style="30" customWidth="1"/>
    <col min="11" max="16384" width="8.88671875" style="30"/>
  </cols>
  <sheetData>
    <row r="1" spans="2:9" x14ac:dyDescent="0.4">
      <c r="B1" s="29" t="str">
        <f>'Title Sheet'!B8</f>
        <v>ESFA Construction Framework</v>
      </c>
      <c r="E1" s="30"/>
      <c r="F1" s="30"/>
    </row>
    <row r="2" spans="2:9" x14ac:dyDescent="0.4">
      <c r="B2" s="29"/>
      <c r="E2" s="30"/>
      <c r="F2" s="30"/>
    </row>
    <row r="3" spans="2:9" x14ac:dyDescent="0.4">
      <c r="B3" s="29" t="str">
        <f>'Title Sheet'!B10</f>
        <v>Preliminary ITT/ISP Appendix A - Evaluation Matrix</v>
      </c>
      <c r="E3" s="30"/>
      <c r="F3" s="30"/>
    </row>
    <row r="5" spans="2:9" ht="41.25" customHeight="1" x14ac:dyDescent="0.4">
      <c r="B5" s="86" t="s">
        <v>16</v>
      </c>
      <c r="C5" s="87"/>
      <c r="D5" s="118" t="s">
        <v>74</v>
      </c>
      <c r="E5" s="118"/>
      <c r="F5" s="118"/>
      <c r="G5" s="118"/>
      <c r="H5" s="118"/>
      <c r="I5" s="118"/>
    </row>
    <row r="6" spans="2:9" ht="45" customHeight="1" x14ac:dyDescent="0.4">
      <c r="B6" s="31" t="s">
        <v>41</v>
      </c>
      <c r="C6" s="31" t="s">
        <v>6</v>
      </c>
      <c r="D6" s="31" t="s">
        <v>9</v>
      </c>
      <c r="E6" s="31" t="s">
        <v>8</v>
      </c>
      <c r="F6" s="31" t="s">
        <v>50</v>
      </c>
      <c r="G6" s="32" t="s">
        <v>49</v>
      </c>
      <c r="H6" s="32" t="s">
        <v>31</v>
      </c>
      <c r="I6" s="32" t="s">
        <v>1</v>
      </c>
    </row>
    <row r="7" spans="2:9" ht="96.4" customHeight="1" x14ac:dyDescent="0.4">
      <c r="B7" s="88" t="str">
        <f>'Sub-Criteria'!D7</f>
        <v>Overall Approach</v>
      </c>
      <c r="C7" s="94">
        <f>'Sub-Criteria'!E7</f>
        <v>0.22500000000000001</v>
      </c>
      <c r="D7" s="33">
        <f>'Quality Questions'!D6</f>
        <v>1.1000000000000001</v>
      </c>
      <c r="E7" s="34" t="str">
        <f>'Quality Questions'!E6</f>
        <v>Please comment on the programme identified in the feasibility study for the scheme detailing when you propose to achieve key milestones. If the programme identified in the feasibility study is not achievable in your view, please provide justification.
Maximum of 1 x A3 programme and 750 words</v>
      </c>
      <c r="F7" s="119"/>
      <c r="G7" s="120"/>
      <c r="H7" s="61">
        <f>'Quality Questions'!F6</f>
        <v>7.4999999999999997E-2</v>
      </c>
      <c r="I7" s="35">
        <f>(G7/5)*H7</f>
        <v>0</v>
      </c>
    </row>
    <row r="8" spans="2:9" ht="105.75" customHeight="1" x14ac:dyDescent="0.4">
      <c r="B8" s="88"/>
      <c r="C8" s="94"/>
      <c r="D8" s="33">
        <f>'Quality Questions'!D7</f>
        <v>1.2</v>
      </c>
      <c r="E8" s="34" t="str">
        <f>'Quality Questions'!E7</f>
        <v>Please describe who you understand to be the key stakeholders for the scheme and how you will engage with and manage those stakeholders in order to ensure an affordable and deliverable solution
Maximum of 1,000 words</v>
      </c>
      <c r="F8" s="119"/>
      <c r="G8" s="120"/>
      <c r="H8" s="61">
        <f>'Quality Questions'!F7</f>
        <v>0.15</v>
      </c>
      <c r="I8" s="35">
        <f>(G8/5)*H8</f>
        <v>0</v>
      </c>
    </row>
    <row r="9" spans="2:9" ht="25.15" customHeight="1" x14ac:dyDescent="0.4">
      <c r="B9" s="88"/>
      <c r="C9" s="94"/>
      <c r="D9" s="89" t="s">
        <v>40</v>
      </c>
      <c r="E9" s="89"/>
      <c r="F9" s="89"/>
      <c r="G9" s="89"/>
      <c r="H9" s="89"/>
      <c r="I9" s="63">
        <f>SUM(I7:I8)</f>
        <v>0</v>
      </c>
    </row>
    <row r="10" spans="2:9" ht="330" x14ac:dyDescent="0.4">
      <c r="B10" s="88" t="str">
        <f>'Sub-Criteria'!D8</f>
        <v>Procurement and Supply Chain Management</v>
      </c>
      <c r="C10" s="94">
        <f>'Sub-Criteria'!E8</f>
        <v>0.17499999999999999</v>
      </c>
      <c r="D10" s="33">
        <f>'Quality Questions'!D8</f>
        <v>2.1</v>
      </c>
      <c r="E10" s="34" t="str">
        <f>'Quality Questions'!E8</f>
        <v xml:space="preserve"> Please demonstrate your team and supply chain capability and capacity to deliver this specific scheme. Including: 
a) Describing how you will organise and structure your team, including key roles and responsibilities;  
b) Providing project related CVs for a maximum of eight key members of your team, which demonstrate the individuals’ relevant experience for this scheme. The CVs provided should include bid manager, lead architect and lead environmental engineering consultant;
c) Where applicable, describing how you will select your team and supply chain for the future schools in the batch ensure the efficient delivery of those schemes
Maximum of 1,000 words (1,500 if section c applies) plus an organisation chart and CVs no longer than 1 page of A4 each. The organisation chart must not include details of responsibilities, which should be included in the 1,000 words of narrative. 
</v>
      </c>
      <c r="F10" s="119"/>
      <c r="G10" s="120"/>
      <c r="H10" s="61">
        <f>'Quality Questions'!F8</f>
        <v>0.17499999999999999</v>
      </c>
      <c r="I10" s="35">
        <f>(G10/5)*H10</f>
        <v>0</v>
      </c>
    </row>
    <row r="11" spans="2:9" ht="25.15" customHeight="1" x14ac:dyDescent="0.4">
      <c r="B11" s="88"/>
      <c r="C11" s="94"/>
      <c r="D11" s="89" t="s">
        <v>40</v>
      </c>
      <c r="E11" s="89"/>
      <c r="F11" s="89"/>
      <c r="G11" s="89"/>
      <c r="H11" s="89"/>
      <c r="I11" s="63">
        <f>SUM(I10:I10)</f>
        <v>0</v>
      </c>
    </row>
    <row r="12" spans="2:9" ht="255" x14ac:dyDescent="0.4">
      <c r="B12" s="88" t="str">
        <f>'Sub-Criteria'!D9</f>
        <v>Design Management</v>
      </c>
      <c r="C12" s="94">
        <f>'Sub-Criteria'!E9</f>
        <v>0.35</v>
      </c>
      <c r="D12" s="33">
        <f>'Quality Questions'!D9</f>
        <v>3.1</v>
      </c>
      <c r="E12" s="34" t="str">
        <f>'Quality Questions'!E9</f>
        <v xml:space="preserve">Please explain how you will manage the design process and deploy your team to ensure quality and cost-efficient proposals for this scheme. Please address the following stages in your answer: 
a) Invitation to Tender (Design Development) Stage
b) Submission of a Planning Application 
Your response should include a schedule of meetings, identifying who is required at each 
c) Where applicable, please describe how you will manage the engagement processes for the future schools in the batch to ensure the efficient delivery of those schemes
Maximum of 1,500 words (2,000 if section c applies)
</v>
      </c>
      <c r="F12" s="119"/>
      <c r="G12" s="120"/>
      <c r="H12" s="61">
        <f>'Quality Questions'!F9</f>
        <v>0.22500000000000001</v>
      </c>
      <c r="I12" s="35">
        <f>(G12/5)*H12</f>
        <v>0</v>
      </c>
    </row>
    <row r="13" spans="2:9" ht="116.65" customHeight="1" x14ac:dyDescent="0.4">
      <c r="B13" s="88"/>
      <c r="C13" s="94"/>
      <c r="D13" s="33">
        <f>'Quality Questions'!D10</f>
        <v>3.2</v>
      </c>
      <c r="E13" s="34" t="str">
        <f>'Quality Questions'!E10</f>
        <v>Please describe how will you ensure the effective delivery and integration of ICT infrastructure requirements and FF&amp;E (including legacy assets and equipment) in the design solution for the scheme
Maximum of 1,000 words</v>
      </c>
      <c r="F13" s="119"/>
      <c r="G13" s="121"/>
      <c r="H13" s="61">
        <f>'Quality Questions'!F10</f>
        <v>0.125</v>
      </c>
      <c r="I13" s="35">
        <f>(G13/5)*H13</f>
        <v>0</v>
      </c>
    </row>
    <row r="14" spans="2:9" ht="25.15" customHeight="1" x14ac:dyDescent="0.4">
      <c r="B14" s="95"/>
      <c r="C14" s="96"/>
      <c r="D14" s="89" t="s">
        <v>40</v>
      </c>
      <c r="E14" s="89"/>
      <c r="F14" s="89"/>
      <c r="G14" s="89"/>
      <c r="H14" s="89"/>
      <c r="I14" s="63">
        <f>SUM(I12:I13)</f>
        <v>0</v>
      </c>
    </row>
    <row r="15" spans="2:9" ht="110.65" customHeight="1" x14ac:dyDescent="0.4">
      <c r="B15" s="90" t="str">
        <f>'Sub-Criteria'!D10</f>
        <v>Cost and Risk Management</v>
      </c>
      <c r="C15" s="92">
        <f>'Sub-Criteria'!E10</f>
        <v>0.15</v>
      </c>
      <c r="D15" s="33">
        <f>'Quality Questions'!D11</f>
        <v>4.0999999999999996</v>
      </c>
      <c r="E15" s="34" t="str">
        <f>'Quality Questions'!E11</f>
        <v>Please describe what you consider to be the key challenges and risks specifically associated with the delivery of this scheme and how you will manage them.  
Maximum of 1,000 words</v>
      </c>
      <c r="F15" s="122"/>
      <c r="G15" s="120"/>
      <c r="H15" s="61">
        <f>'Quality Questions'!F11</f>
        <v>0.15</v>
      </c>
      <c r="I15" s="35">
        <f>(G15/5)*H15</f>
        <v>0</v>
      </c>
    </row>
    <row r="16" spans="2:9" ht="25.15" customHeight="1" x14ac:dyDescent="0.4">
      <c r="B16" s="91"/>
      <c r="C16" s="93"/>
      <c r="D16" s="89" t="s">
        <v>40</v>
      </c>
      <c r="E16" s="89"/>
      <c r="F16" s="89"/>
      <c r="G16" s="89"/>
      <c r="H16" s="89"/>
      <c r="I16" s="64">
        <f>SUM(I15)</f>
        <v>0</v>
      </c>
    </row>
    <row r="17" spans="1:16384" ht="42.75" customHeight="1" x14ac:dyDescent="0.4">
      <c r="B17" s="57" t="s">
        <v>44</v>
      </c>
      <c r="C17" s="60">
        <f>SUM(C7:C15)</f>
        <v>0.9</v>
      </c>
      <c r="D17" s="82" t="s">
        <v>18</v>
      </c>
      <c r="E17" s="83"/>
      <c r="F17" s="83"/>
      <c r="G17" s="83"/>
      <c r="H17" s="84"/>
      <c r="I17" s="37">
        <f>SUM(I16,I14,I11,I9)</f>
        <v>0</v>
      </c>
    </row>
    <row r="19" spans="1:16384" x14ac:dyDescent="0.4">
      <c r="E19" s="30"/>
      <c r="F19" s="30"/>
    </row>
    <row r="20" spans="1:16384" x14ac:dyDescent="0.4">
      <c r="E20" s="30"/>
      <c r="F20" s="30"/>
    </row>
    <row r="21" spans="1:16384" s="39" customFormat="1" ht="45" customHeight="1" x14ac:dyDescent="0.4">
      <c r="A21" s="30"/>
      <c r="B21" s="31" t="s">
        <v>41</v>
      </c>
      <c r="C21" s="31" t="s">
        <v>6</v>
      </c>
      <c r="D21" s="31" t="s">
        <v>9</v>
      </c>
      <c r="E21" s="31" t="s">
        <v>8</v>
      </c>
      <c r="F21" s="31" t="s">
        <v>39</v>
      </c>
      <c r="G21" s="32" t="s">
        <v>46</v>
      </c>
      <c r="H21" s="32" t="s">
        <v>31</v>
      </c>
      <c r="I21" s="32" t="s">
        <v>1</v>
      </c>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c r="XFD21" s="30"/>
    </row>
    <row r="22" spans="1:16384" s="39" customFormat="1" ht="73.900000000000006" customHeight="1" x14ac:dyDescent="0.4">
      <c r="A22" s="30"/>
      <c r="B22" s="57" t="str">
        <f>'Sub-Criteria'!D11</f>
        <v>Price Commitment</v>
      </c>
      <c r="C22" s="56" t="str">
        <f>'Sub-Criteria'!E11</f>
        <v>Pass/Fail</v>
      </c>
      <c r="D22" s="33">
        <f>'Pricing Requirements'!D6</f>
        <v>5.0999999999999996</v>
      </c>
      <c r="E22" s="34" t="str">
        <f>'Pricing Requirements'!E6</f>
        <v>Please confirm that you are able to deliver all of the requirements of this scheme within the stated budget and commit to doing so</v>
      </c>
      <c r="F22" s="119"/>
      <c r="G22" s="97" t="str">
        <f>IF(F22="The bidder has made an unqualified commitment to deliver the scheme requirements within budget","PASS","FAIL")</f>
        <v>FAIL</v>
      </c>
      <c r="H22" s="98"/>
      <c r="I22" s="99"/>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c r="XFD22" s="30"/>
    </row>
    <row r="23" spans="1:16384" s="39" customFormat="1" ht="108.75" customHeight="1" x14ac:dyDescent="0.4">
      <c r="A23" s="30"/>
      <c r="B23" s="88" t="str">
        <f>'Sub-Criteria'!D12</f>
        <v>Management of Price Risk</v>
      </c>
      <c r="C23" s="96">
        <f>'Sub-Criteria'!E12</f>
        <v>0.1</v>
      </c>
      <c r="D23" s="33">
        <f>'Pricing Requirements'!D7</f>
        <v>6.1</v>
      </c>
      <c r="E23" s="34" t="str">
        <f>'Pricing Requirements'!E7</f>
        <v>Please describe your specific approach to the identification and management of price risk for the project to ensure the scheme is developed within budget. Where appropriate, your response should include a list of any additional surveys to be undertaken, their timing and rationale. 
Maximum of 1,500 words</v>
      </c>
      <c r="F23" s="119"/>
      <c r="G23" s="120"/>
      <c r="H23" s="61">
        <f>'Pricing Requirements'!F7</f>
        <v>0.1</v>
      </c>
      <c r="I23" s="35">
        <f>(G23/5)*H23</f>
        <v>0</v>
      </c>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c r="XFD23" s="30"/>
    </row>
    <row r="24" spans="1:16384" s="39" customFormat="1" ht="25.15" customHeight="1" x14ac:dyDescent="0.4">
      <c r="A24" s="30"/>
      <c r="B24" s="88"/>
      <c r="C24" s="96"/>
      <c r="D24" s="89" t="s">
        <v>40</v>
      </c>
      <c r="E24" s="89"/>
      <c r="F24" s="89"/>
      <c r="G24" s="89"/>
      <c r="H24" s="89"/>
      <c r="I24" s="63">
        <f>SUM(I23:I23)</f>
        <v>0</v>
      </c>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c r="XFD24" s="30"/>
    </row>
    <row r="25" spans="1:16384" ht="42.95" customHeight="1" x14ac:dyDescent="0.4">
      <c r="B25" s="57" t="s">
        <v>45</v>
      </c>
      <c r="C25" s="60">
        <f>C23</f>
        <v>0.1</v>
      </c>
      <c r="D25" s="82" t="s">
        <v>36</v>
      </c>
      <c r="E25" s="83"/>
      <c r="F25" s="83"/>
      <c r="G25" s="83"/>
      <c r="H25" s="84"/>
      <c r="I25" s="37">
        <f>I24</f>
        <v>0</v>
      </c>
    </row>
    <row r="26" spans="1:16384" ht="15.75" customHeight="1" x14ac:dyDescent="0.4">
      <c r="E26" s="29"/>
      <c r="F26" s="40"/>
    </row>
    <row r="27" spans="1:16384" ht="31.5" customHeight="1" x14ac:dyDescent="0.4">
      <c r="B27" s="85" t="s">
        <v>42</v>
      </c>
      <c r="C27" s="85"/>
      <c r="D27" s="85"/>
      <c r="E27" s="85"/>
      <c r="F27" s="85"/>
      <c r="G27" s="85"/>
      <c r="H27" s="85"/>
      <c r="I27" s="41">
        <f>SUM(I25,I17)</f>
        <v>0</v>
      </c>
    </row>
  </sheetData>
  <sheetProtection algorithmName="SHA-512" hashValue="yJCdF8MsytdnaPV7O0AjdNUPiP8D7uHzQGs6OUp9dEO32JjfQkWNWc8Bfsh5ZjKvy3zXDFvDvsChdVw9sCJycw==" saltValue="/AZgMIlUiogvAKbcDxNrAQ==" spinCount="100000" sheet="1" formatRows="0"/>
  <mergeCells count="21">
    <mergeCell ref="B27:H27"/>
    <mergeCell ref="D17:H17"/>
    <mergeCell ref="G22:I22"/>
    <mergeCell ref="B23:B24"/>
    <mergeCell ref="C23:C24"/>
    <mergeCell ref="D24:H24"/>
    <mergeCell ref="D25:H25"/>
    <mergeCell ref="B12:B14"/>
    <mergeCell ref="C12:C14"/>
    <mergeCell ref="D14:H14"/>
    <mergeCell ref="B15:B16"/>
    <mergeCell ref="C15:C16"/>
    <mergeCell ref="D16:H16"/>
    <mergeCell ref="B10:B11"/>
    <mergeCell ref="C10:C11"/>
    <mergeCell ref="D11:H11"/>
    <mergeCell ref="B5:C5"/>
    <mergeCell ref="D5:I5"/>
    <mergeCell ref="B7:B9"/>
    <mergeCell ref="C7:C9"/>
    <mergeCell ref="D9:H9"/>
  </mergeCells>
  <conditionalFormatting sqref="G22:I22">
    <cfRule type="containsText" dxfId="5" priority="1" operator="containsText" text="PASS">
      <formula>NOT(ISERROR(SEARCH("PASS",G22)))</formula>
    </cfRule>
    <cfRule type="containsText" dxfId="4" priority="2" operator="containsText" text="FAIL">
      <formula>NOT(ISERROR(SEARCH("FAIL",G22)))</formula>
    </cfRule>
  </conditionalFormatting>
  <dataValidations count="1">
    <dataValidation allowBlank="1" showDropDown="1" showInputMessage="1" showErrorMessage="1" sqref="H23 H15 H7:H8 H10 H12:H13"/>
  </dataValidations>
  <pageMargins left="0.7" right="0.7" top="0.75" bottom="0.75" header="0.3" footer="0.3"/>
  <pageSetup paperSize="9" orientation="portrait" r:id="rId1"/>
  <ignoredErrors>
    <ignoredError sqref="I14 I11 I9"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Admin!$A$1:$A$2</xm:f>
          </x14:formula1>
          <xm:sqref>F22</xm:sqref>
        </x14:dataValidation>
        <x14:dataValidation type="list" allowBlank="1" showDropDown="1" showInputMessage="1" showErrorMessage="1">
          <x14:formula1>
            <xm:f>'Scoring Criteria'!$C$7:$C$12</xm:f>
          </x14:formula1>
          <xm:sqref>G7:G8 G10 G12:G13 G15 G23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zoomScale="70" zoomScaleNormal="70" workbookViewId="0">
      <pane xSplit="9" ySplit="6" topLeftCell="J7" activePane="bottomRight" state="frozen"/>
      <selection pane="topRight" activeCell="J1" sqref="J1"/>
      <selection pane="bottomLeft" activeCell="A7" sqref="A7"/>
      <selection pane="bottomRight" activeCell="J7" sqref="J7"/>
    </sheetView>
  </sheetViews>
  <sheetFormatPr defaultRowHeight="15" x14ac:dyDescent="0.4"/>
  <cols>
    <col min="1" max="1" width="3.33203125" style="30" customWidth="1"/>
    <col min="2" max="2" width="16.6640625" style="30" customWidth="1"/>
    <col min="3" max="3" width="11.88671875" style="30" customWidth="1"/>
    <col min="4" max="4" width="9.77734375" style="30" customWidth="1"/>
    <col min="5" max="6" width="60.5546875" style="42" customWidth="1"/>
    <col min="7" max="9" width="10.5546875" style="30" customWidth="1"/>
    <col min="10" max="10" width="3" style="30" customWidth="1"/>
    <col min="11" max="16384" width="8.88671875" style="30"/>
  </cols>
  <sheetData>
    <row r="1" spans="2:9" x14ac:dyDescent="0.4">
      <c r="B1" s="29" t="str">
        <f>'Title Sheet'!B8</f>
        <v>ESFA Construction Framework</v>
      </c>
      <c r="E1" s="30"/>
      <c r="F1" s="30"/>
    </row>
    <row r="2" spans="2:9" x14ac:dyDescent="0.4">
      <c r="B2" s="29"/>
      <c r="E2" s="30"/>
      <c r="F2" s="30"/>
    </row>
    <row r="3" spans="2:9" x14ac:dyDescent="0.4">
      <c r="B3" s="29" t="str">
        <f>'Title Sheet'!B10</f>
        <v>Preliminary ITT/ISP Appendix A - Evaluation Matrix</v>
      </c>
      <c r="E3" s="30"/>
      <c r="F3" s="30"/>
    </row>
    <row r="5" spans="2:9" ht="41.25" customHeight="1" x14ac:dyDescent="0.4">
      <c r="B5" s="86" t="s">
        <v>16</v>
      </c>
      <c r="C5" s="87"/>
      <c r="D5" s="118" t="s">
        <v>75</v>
      </c>
      <c r="E5" s="118"/>
      <c r="F5" s="118"/>
      <c r="G5" s="118"/>
      <c r="H5" s="118"/>
      <c r="I5" s="118"/>
    </row>
    <row r="6" spans="2:9" ht="45" customHeight="1" x14ac:dyDescent="0.4">
      <c r="B6" s="31" t="s">
        <v>41</v>
      </c>
      <c r="C6" s="31" t="s">
        <v>6</v>
      </c>
      <c r="D6" s="31" t="s">
        <v>9</v>
      </c>
      <c r="E6" s="31" t="s">
        <v>8</v>
      </c>
      <c r="F6" s="31" t="s">
        <v>50</v>
      </c>
      <c r="G6" s="32" t="s">
        <v>49</v>
      </c>
      <c r="H6" s="32" t="s">
        <v>31</v>
      </c>
      <c r="I6" s="32" t="s">
        <v>1</v>
      </c>
    </row>
    <row r="7" spans="2:9" ht="96.4" customHeight="1" x14ac:dyDescent="0.4">
      <c r="B7" s="88" t="str">
        <f>'Sub-Criteria'!D7</f>
        <v>Overall Approach</v>
      </c>
      <c r="C7" s="94">
        <f>'Sub-Criteria'!E7</f>
        <v>0.22500000000000001</v>
      </c>
      <c r="D7" s="33">
        <f>'Quality Questions'!D6</f>
        <v>1.1000000000000001</v>
      </c>
      <c r="E7" s="34" t="str">
        <f>'Quality Questions'!E6</f>
        <v>Please comment on the programme identified in the feasibility study for the scheme detailing when you propose to achieve key milestones. If the programme identified in the feasibility study is not achievable in your view, please provide justification.
Maximum of 1 x A3 programme and 750 words</v>
      </c>
      <c r="F7" s="119"/>
      <c r="G7" s="120"/>
      <c r="H7" s="61">
        <f>'Quality Questions'!F6</f>
        <v>7.4999999999999997E-2</v>
      </c>
      <c r="I7" s="35">
        <f>(G7/5)*H7</f>
        <v>0</v>
      </c>
    </row>
    <row r="8" spans="2:9" ht="105.75" customHeight="1" x14ac:dyDescent="0.4">
      <c r="B8" s="88"/>
      <c r="C8" s="94"/>
      <c r="D8" s="33">
        <f>'Quality Questions'!D7</f>
        <v>1.2</v>
      </c>
      <c r="E8" s="34" t="str">
        <f>'Quality Questions'!E7</f>
        <v>Please describe who you understand to be the key stakeholders for the scheme and how you will engage with and manage those stakeholders in order to ensure an affordable and deliverable solution
Maximum of 1,000 words</v>
      </c>
      <c r="F8" s="119"/>
      <c r="G8" s="120"/>
      <c r="H8" s="61">
        <f>'Quality Questions'!F7</f>
        <v>0.15</v>
      </c>
      <c r="I8" s="35">
        <f>(G8/5)*H8</f>
        <v>0</v>
      </c>
    </row>
    <row r="9" spans="2:9" ht="25.15" customHeight="1" x14ac:dyDescent="0.4">
      <c r="B9" s="88"/>
      <c r="C9" s="94"/>
      <c r="D9" s="89" t="s">
        <v>40</v>
      </c>
      <c r="E9" s="89"/>
      <c r="F9" s="89"/>
      <c r="G9" s="89"/>
      <c r="H9" s="89"/>
      <c r="I9" s="63">
        <f>SUM(I7:I8)</f>
        <v>0</v>
      </c>
    </row>
    <row r="10" spans="2:9" ht="330" x14ac:dyDescent="0.4">
      <c r="B10" s="88" t="str">
        <f>'Sub-Criteria'!D8</f>
        <v>Procurement and Supply Chain Management</v>
      </c>
      <c r="C10" s="94">
        <f>'Sub-Criteria'!E8</f>
        <v>0.17499999999999999</v>
      </c>
      <c r="D10" s="33">
        <f>'Quality Questions'!D8</f>
        <v>2.1</v>
      </c>
      <c r="E10" s="34" t="str">
        <f>'Quality Questions'!E8</f>
        <v xml:space="preserve"> Please demonstrate your team and supply chain capability and capacity to deliver this specific scheme. Including: 
a) Describing how you will organise and structure your team, including key roles and responsibilities;  
b) Providing project related CVs for a maximum of eight key members of your team, which demonstrate the individuals’ relevant experience for this scheme. The CVs provided should include bid manager, lead architect and lead environmental engineering consultant;
c) Where applicable, describing how you will select your team and supply chain for the future schools in the batch ensure the efficient delivery of those schemes
Maximum of 1,000 words (1,500 if section c applies) plus an organisation chart and CVs no longer than 1 page of A4 each. The organisation chart must not include details of responsibilities, which should be included in the 1,000 words of narrative. 
</v>
      </c>
      <c r="F10" s="119"/>
      <c r="G10" s="120"/>
      <c r="H10" s="61">
        <f>'Quality Questions'!F8</f>
        <v>0.17499999999999999</v>
      </c>
      <c r="I10" s="35">
        <f>(G10/5)*H10</f>
        <v>0</v>
      </c>
    </row>
    <row r="11" spans="2:9" ht="25.15" customHeight="1" x14ac:dyDescent="0.4">
      <c r="B11" s="88"/>
      <c r="C11" s="94"/>
      <c r="D11" s="89" t="s">
        <v>40</v>
      </c>
      <c r="E11" s="89"/>
      <c r="F11" s="89"/>
      <c r="G11" s="89"/>
      <c r="H11" s="89"/>
      <c r="I11" s="63">
        <f>SUM(I10:I10)</f>
        <v>0</v>
      </c>
    </row>
    <row r="12" spans="2:9" ht="255" x14ac:dyDescent="0.4">
      <c r="B12" s="88" t="str">
        <f>'Sub-Criteria'!D9</f>
        <v>Design Management</v>
      </c>
      <c r="C12" s="94">
        <f>'Sub-Criteria'!E9</f>
        <v>0.35</v>
      </c>
      <c r="D12" s="33">
        <f>'Quality Questions'!D9</f>
        <v>3.1</v>
      </c>
      <c r="E12" s="34" t="str">
        <f>'Quality Questions'!E9</f>
        <v xml:space="preserve">Please explain how you will manage the design process and deploy your team to ensure quality and cost-efficient proposals for this scheme. Please address the following stages in your answer: 
a) Invitation to Tender (Design Development) Stage
b) Submission of a Planning Application 
Your response should include a schedule of meetings, identifying who is required at each 
c) Where applicable, please describe how you will manage the engagement processes for the future schools in the batch to ensure the efficient delivery of those schemes
Maximum of 1,500 words (2,000 if section c applies)
</v>
      </c>
      <c r="F12" s="119"/>
      <c r="G12" s="120"/>
      <c r="H12" s="61">
        <f>'Quality Questions'!F9</f>
        <v>0.22500000000000001</v>
      </c>
      <c r="I12" s="35">
        <f>(G12/5)*H12</f>
        <v>0</v>
      </c>
    </row>
    <row r="13" spans="2:9" ht="116.65" customHeight="1" x14ac:dyDescent="0.4">
      <c r="B13" s="88"/>
      <c r="C13" s="94"/>
      <c r="D13" s="33">
        <f>'Quality Questions'!D10</f>
        <v>3.2</v>
      </c>
      <c r="E13" s="34" t="str">
        <f>'Quality Questions'!E10</f>
        <v>Please describe how will you ensure the effective delivery and integration of ICT infrastructure requirements and FF&amp;E (including legacy assets and equipment) in the design solution for the scheme
Maximum of 1,000 words</v>
      </c>
      <c r="F13" s="119"/>
      <c r="G13" s="121"/>
      <c r="H13" s="61">
        <f>'Quality Questions'!F10</f>
        <v>0.125</v>
      </c>
      <c r="I13" s="35">
        <f>(G13/5)*H13</f>
        <v>0</v>
      </c>
    </row>
    <row r="14" spans="2:9" ht="25.15" customHeight="1" x14ac:dyDescent="0.4">
      <c r="B14" s="95"/>
      <c r="C14" s="96"/>
      <c r="D14" s="89" t="s">
        <v>40</v>
      </c>
      <c r="E14" s="89"/>
      <c r="F14" s="89"/>
      <c r="G14" s="89"/>
      <c r="H14" s="89"/>
      <c r="I14" s="63">
        <f>SUM(I12:I13)</f>
        <v>0</v>
      </c>
    </row>
    <row r="15" spans="2:9" ht="110.65" customHeight="1" x14ac:dyDescent="0.4">
      <c r="B15" s="90" t="str">
        <f>'Sub-Criteria'!D10</f>
        <v>Cost and Risk Management</v>
      </c>
      <c r="C15" s="92">
        <f>'Sub-Criteria'!E10</f>
        <v>0.15</v>
      </c>
      <c r="D15" s="33">
        <f>'Quality Questions'!D11</f>
        <v>4.0999999999999996</v>
      </c>
      <c r="E15" s="34" t="str">
        <f>'Quality Questions'!E11</f>
        <v>Please describe what you consider to be the key challenges and risks specifically associated with the delivery of this scheme and how you will manage them.  
Maximum of 1,000 words</v>
      </c>
      <c r="F15" s="122"/>
      <c r="G15" s="120"/>
      <c r="H15" s="61">
        <f>'Quality Questions'!F11</f>
        <v>0.15</v>
      </c>
      <c r="I15" s="35">
        <f>(G15/5)*H15</f>
        <v>0</v>
      </c>
    </row>
    <row r="16" spans="2:9" ht="25.15" customHeight="1" x14ac:dyDescent="0.4">
      <c r="B16" s="91"/>
      <c r="C16" s="93"/>
      <c r="D16" s="89" t="s">
        <v>40</v>
      </c>
      <c r="E16" s="89"/>
      <c r="F16" s="89"/>
      <c r="G16" s="89"/>
      <c r="H16" s="89"/>
      <c r="I16" s="64">
        <f>SUM(I15)</f>
        <v>0</v>
      </c>
    </row>
    <row r="17" spans="1:16384" ht="42.75" customHeight="1" x14ac:dyDescent="0.4">
      <c r="B17" s="57" t="s">
        <v>44</v>
      </c>
      <c r="C17" s="60">
        <f>SUM(C7:C15)</f>
        <v>0.9</v>
      </c>
      <c r="D17" s="82" t="s">
        <v>18</v>
      </c>
      <c r="E17" s="83"/>
      <c r="F17" s="83"/>
      <c r="G17" s="83"/>
      <c r="H17" s="84"/>
      <c r="I17" s="37">
        <f>SUM(I16,I14,I11,I9)</f>
        <v>0</v>
      </c>
    </row>
    <row r="19" spans="1:16384" x14ac:dyDescent="0.4">
      <c r="E19" s="30"/>
      <c r="F19" s="30"/>
    </row>
    <row r="20" spans="1:16384" x14ac:dyDescent="0.4">
      <c r="E20" s="30"/>
      <c r="F20" s="30"/>
    </row>
    <row r="21" spans="1:16384" s="39" customFormat="1" ht="45" customHeight="1" x14ac:dyDescent="0.4">
      <c r="A21" s="30"/>
      <c r="B21" s="31" t="s">
        <v>41</v>
      </c>
      <c r="C21" s="31" t="s">
        <v>6</v>
      </c>
      <c r="D21" s="31" t="s">
        <v>9</v>
      </c>
      <c r="E21" s="31" t="s">
        <v>8</v>
      </c>
      <c r="F21" s="31" t="s">
        <v>39</v>
      </c>
      <c r="G21" s="32" t="s">
        <v>46</v>
      </c>
      <c r="H21" s="32" t="s">
        <v>31</v>
      </c>
      <c r="I21" s="32" t="s">
        <v>1</v>
      </c>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c r="XFD21" s="30"/>
    </row>
    <row r="22" spans="1:16384" s="39" customFormat="1" ht="73.900000000000006" customHeight="1" x14ac:dyDescent="0.4">
      <c r="A22" s="30"/>
      <c r="B22" s="57" t="str">
        <f>'Sub-Criteria'!D11</f>
        <v>Price Commitment</v>
      </c>
      <c r="C22" s="56" t="str">
        <f>'Sub-Criteria'!E11</f>
        <v>Pass/Fail</v>
      </c>
      <c r="D22" s="33">
        <f>'Pricing Requirements'!D6</f>
        <v>5.0999999999999996</v>
      </c>
      <c r="E22" s="34" t="str">
        <f>'Pricing Requirements'!E6</f>
        <v>Please confirm that you are able to deliver all of the requirements of this scheme within the stated budget and commit to doing so</v>
      </c>
      <c r="F22" s="119"/>
      <c r="G22" s="97" t="str">
        <f>IF(F22="The bidder has made an unqualified commitment to deliver the scheme requirements within budget","PASS","FAIL")</f>
        <v>FAIL</v>
      </c>
      <c r="H22" s="98"/>
      <c r="I22" s="99"/>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c r="XFD22" s="30"/>
    </row>
    <row r="23" spans="1:16384" s="39" customFormat="1" ht="108.75" customHeight="1" x14ac:dyDescent="0.4">
      <c r="A23" s="30"/>
      <c r="B23" s="88" t="str">
        <f>'Sub-Criteria'!D12</f>
        <v>Management of Price Risk</v>
      </c>
      <c r="C23" s="96">
        <f>'Sub-Criteria'!E12</f>
        <v>0.1</v>
      </c>
      <c r="D23" s="33">
        <f>'Pricing Requirements'!D7</f>
        <v>6.1</v>
      </c>
      <c r="E23" s="34" t="str">
        <f>'Pricing Requirements'!E7</f>
        <v>Please describe your specific approach to the identification and management of price risk for the project to ensure the scheme is developed within budget. Where appropriate, your response should include a list of any additional surveys to be undertaken, their timing and rationale. 
Maximum of 1,500 words</v>
      </c>
      <c r="F23" s="119"/>
      <c r="G23" s="120"/>
      <c r="H23" s="61">
        <f>'Pricing Requirements'!F7</f>
        <v>0.1</v>
      </c>
      <c r="I23" s="35">
        <f>(G23/5)*H23</f>
        <v>0</v>
      </c>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c r="XFD23" s="30"/>
    </row>
    <row r="24" spans="1:16384" s="39" customFormat="1" ht="25.15" customHeight="1" x14ac:dyDescent="0.4">
      <c r="A24" s="30"/>
      <c r="B24" s="88"/>
      <c r="C24" s="96"/>
      <c r="D24" s="89" t="s">
        <v>40</v>
      </c>
      <c r="E24" s="89"/>
      <c r="F24" s="89"/>
      <c r="G24" s="89"/>
      <c r="H24" s="89"/>
      <c r="I24" s="63">
        <f>SUM(I23:I23)</f>
        <v>0</v>
      </c>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c r="XFD24" s="30"/>
    </row>
    <row r="25" spans="1:16384" ht="42.95" customHeight="1" x14ac:dyDescent="0.4">
      <c r="B25" s="57" t="s">
        <v>45</v>
      </c>
      <c r="C25" s="60">
        <f>C23</f>
        <v>0.1</v>
      </c>
      <c r="D25" s="82" t="s">
        <v>36</v>
      </c>
      <c r="E25" s="83"/>
      <c r="F25" s="83"/>
      <c r="G25" s="83"/>
      <c r="H25" s="84"/>
      <c r="I25" s="37">
        <f>I24</f>
        <v>0</v>
      </c>
    </row>
    <row r="26" spans="1:16384" ht="15.75" customHeight="1" x14ac:dyDescent="0.4">
      <c r="E26" s="29"/>
      <c r="F26" s="40"/>
    </row>
    <row r="27" spans="1:16384" ht="31.5" customHeight="1" x14ac:dyDescent="0.4">
      <c r="B27" s="85" t="s">
        <v>42</v>
      </c>
      <c r="C27" s="85"/>
      <c r="D27" s="85"/>
      <c r="E27" s="85"/>
      <c r="F27" s="85"/>
      <c r="G27" s="85"/>
      <c r="H27" s="85"/>
      <c r="I27" s="41">
        <f>SUM(I25,I17)</f>
        <v>0</v>
      </c>
    </row>
  </sheetData>
  <sheetProtection algorithmName="SHA-512" hashValue="J5GTZc3C44linqykO72Q1PpVGArGEPNEWdtEXFvfvR0fpFJJTDw9q9/Bpx9FrhjFfhUZGk9MJ2I+ICTYJUjyrg==" saltValue="I83XZXRRzAPDY1Ah8dTwEw==" spinCount="100000" sheet="1" formatRows="0"/>
  <mergeCells count="21">
    <mergeCell ref="B27:H27"/>
    <mergeCell ref="D17:H17"/>
    <mergeCell ref="G22:I22"/>
    <mergeCell ref="B23:B24"/>
    <mergeCell ref="C23:C24"/>
    <mergeCell ref="D24:H24"/>
    <mergeCell ref="D25:H25"/>
    <mergeCell ref="B12:B14"/>
    <mergeCell ref="C12:C14"/>
    <mergeCell ref="D14:H14"/>
    <mergeCell ref="B15:B16"/>
    <mergeCell ref="C15:C16"/>
    <mergeCell ref="D16:H16"/>
    <mergeCell ref="B10:B11"/>
    <mergeCell ref="C10:C11"/>
    <mergeCell ref="D11:H11"/>
    <mergeCell ref="B5:C5"/>
    <mergeCell ref="D5:I5"/>
    <mergeCell ref="B7:B9"/>
    <mergeCell ref="C7:C9"/>
    <mergeCell ref="D9:H9"/>
  </mergeCells>
  <conditionalFormatting sqref="G22:I22">
    <cfRule type="containsText" dxfId="3" priority="1" operator="containsText" text="PASS">
      <formula>NOT(ISERROR(SEARCH("PASS",G22)))</formula>
    </cfRule>
    <cfRule type="containsText" dxfId="2" priority="2" operator="containsText" text="FAIL">
      <formula>NOT(ISERROR(SEARCH("FAIL",G22)))</formula>
    </cfRule>
  </conditionalFormatting>
  <dataValidations count="1">
    <dataValidation allowBlank="1" showDropDown="1" showInputMessage="1" showErrorMessage="1" sqref="H23 H15 H7:H8 H10 H12:H13"/>
  </dataValidations>
  <pageMargins left="0.7" right="0.7" top="0.75" bottom="0.75" header="0.3" footer="0.3"/>
  <pageSetup paperSize="9" orientation="portrait" r:id="rId1"/>
  <ignoredErrors>
    <ignoredError sqref="I14 I11 I9" formula="1"/>
  </ignoredErrors>
  <extLst>
    <ext xmlns:x14="http://schemas.microsoft.com/office/spreadsheetml/2009/9/main" uri="{CCE6A557-97BC-4b89-ADB6-D9C93CAAB3DF}">
      <x14:dataValidations xmlns:xm="http://schemas.microsoft.com/office/excel/2006/main" count="2">
        <x14:dataValidation type="list" allowBlank="1" showDropDown="1" showInputMessage="1" showErrorMessage="1">
          <x14:formula1>
            <xm:f>'Scoring Criteria'!$C$7:$C$12</xm:f>
          </x14:formula1>
          <xm:sqref>G7:G8 G10 G12:G13 G15 G23</xm:sqref>
        </x14:dataValidation>
        <x14:dataValidation type="list" allowBlank="1" showInputMessage="1" showErrorMessage="1">
          <x14:formula1>
            <xm:f>Admin!$A$1:$A$2</xm:f>
          </x14:formula1>
          <xm:sqref>F22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zoomScale="70" zoomScaleNormal="70" workbookViewId="0">
      <pane xSplit="9" ySplit="6" topLeftCell="J7" activePane="bottomRight" state="frozen"/>
      <selection pane="topRight" activeCell="J1" sqref="J1"/>
      <selection pane="bottomLeft" activeCell="A7" sqref="A7"/>
      <selection pane="bottomRight" activeCell="C12" sqref="C12:C14"/>
    </sheetView>
  </sheetViews>
  <sheetFormatPr defaultRowHeight="15" x14ac:dyDescent="0.4"/>
  <cols>
    <col min="1" max="1" width="3.33203125" style="30" customWidth="1"/>
    <col min="2" max="2" width="16.6640625" style="30" customWidth="1"/>
    <col min="3" max="3" width="11.88671875" style="30" customWidth="1"/>
    <col min="4" max="4" width="9.77734375" style="30" customWidth="1"/>
    <col min="5" max="6" width="60.5546875" style="42" customWidth="1"/>
    <col min="7" max="9" width="10.5546875" style="30" customWidth="1"/>
    <col min="10" max="10" width="3" style="30" customWidth="1"/>
    <col min="11" max="16384" width="8.88671875" style="30"/>
  </cols>
  <sheetData>
    <row r="1" spans="2:9" x14ac:dyDescent="0.4">
      <c r="B1" s="29" t="str">
        <f>'Title Sheet'!B8</f>
        <v>ESFA Construction Framework</v>
      </c>
      <c r="E1" s="30"/>
      <c r="F1" s="30"/>
    </row>
    <row r="2" spans="2:9" x14ac:dyDescent="0.4">
      <c r="B2" s="29"/>
      <c r="E2" s="30"/>
      <c r="F2" s="30"/>
    </row>
    <row r="3" spans="2:9" x14ac:dyDescent="0.4">
      <c r="B3" s="29" t="str">
        <f>'Title Sheet'!B10</f>
        <v>Preliminary ITT/ISP Appendix A - Evaluation Matrix</v>
      </c>
      <c r="E3" s="30"/>
      <c r="F3" s="30"/>
    </row>
    <row r="5" spans="2:9" ht="41.25" customHeight="1" x14ac:dyDescent="0.4">
      <c r="B5" s="86" t="s">
        <v>16</v>
      </c>
      <c r="C5" s="87"/>
      <c r="D5" s="118" t="s">
        <v>76</v>
      </c>
      <c r="E5" s="118"/>
      <c r="F5" s="118"/>
      <c r="G5" s="118"/>
      <c r="H5" s="118"/>
      <c r="I5" s="118"/>
    </row>
    <row r="6" spans="2:9" ht="45" customHeight="1" x14ac:dyDescent="0.4">
      <c r="B6" s="31" t="s">
        <v>41</v>
      </c>
      <c r="C6" s="31" t="s">
        <v>6</v>
      </c>
      <c r="D6" s="31" t="s">
        <v>9</v>
      </c>
      <c r="E6" s="31" t="s">
        <v>8</v>
      </c>
      <c r="F6" s="31" t="s">
        <v>50</v>
      </c>
      <c r="G6" s="32" t="s">
        <v>49</v>
      </c>
      <c r="H6" s="32" t="s">
        <v>31</v>
      </c>
      <c r="I6" s="32" t="s">
        <v>1</v>
      </c>
    </row>
    <row r="7" spans="2:9" ht="96.4" customHeight="1" x14ac:dyDescent="0.4">
      <c r="B7" s="88" t="str">
        <f>'Sub-Criteria'!D7</f>
        <v>Overall Approach</v>
      </c>
      <c r="C7" s="94">
        <f>'Sub-Criteria'!E7</f>
        <v>0.22500000000000001</v>
      </c>
      <c r="D7" s="33">
        <f>'Quality Questions'!D6</f>
        <v>1.1000000000000001</v>
      </c>
      <c r="E7" s="34" t="str">
        <f>'Quality Questions'!E6</f>
        <v>Please comment on the programme identified in the feasibility study for the scheme detailing when you propose to achieve key milestones. If the programme identified in the feasibility study is not achievable in your view, please provide justification.
Maximum of 1 x A3 programme and 750 words</v>
      </c>
      <c r="F7" s="119"/>
      <c r="G7" s="120"/>
      <c r="H7" s="61">
        <f>'Quality Questions'!F6</f>
        <v>7.4999999999999997E-2</v>
      </c>
      <c r="I7" s="35">
        <f>(G7/5)*H7</f>
        <v>0</v>
      </c>
    </row>
    <row r="8" spans="2:9" ht="105.75" customHeight="1" x14ac:dyDescent="0.4">
      <c r="B8" s="88"/>
      <c r="C8" s="94"/>
      <c r="D8" s="33">
        <f>'Quality Questions'!D7</f>
        <v>1.2</v>
      </c>
      <c r="E8" s="34" t="str">
        <f>'Quality Questions'!E7</f>
        <v>Please describe who you understand to be the key stakeholders for the scheme and how you will engage with and manage those stakeholders in order to ensure an affordable and deliverable solution
Maximum of 1,000 words</v>
      </c>
      <c r="F8" s="119"/>
      <c r="G8" s="120"/>
      <c r="H8" s="61">
        <f>'Quality Questions'!F7</f>
        <v>0.15</v>
      </c>
      <c r="I8" s="35">
        <f>(G8/5)*H8</f>
        <v>0</v>
      </c>
    </row>
    <row r="9" spans="2:9" ht="25.15" customHeight="1" x14ac:dyDescent="0.4">
      <c r="B9" s="88"/>
      <c r="C9" s="94"/>
      <c r="D9" s="89" t="s">
        <v>40</v>
      </c>
      <c r="E9" s="89"/>
      <c r="F9" s="89"/>
      <c r="G9" s="89"/>
      <c r="H9" s="89"/>
      <c r="I9" s="63">
        <f>SUM(I7:I8)</f>
        <v>0</v>
      </c>
    </row>
    <row r="10" spans="2:9" ht="330" x14ac:dyDescent="0.4">
      <c r="B10" s="88" t="str">
        <f>'Sub-Criteria'!D8</f>
        <v>Procurement and Supply Chain Management</v>
      </c>
      <c r="C10" s="94">
        <f>'Sub-Criteria'!E8</f>
        <v>0.17499999999999999</v>
      </c>
      <c r="D10" s="33">
        <f>'Quality Questions'!D8</f>
        <v>2.1</v>
      </c>
      <c r="E10" s="34" t="str">
        <f>'Quality Questions'!E8</f>
        <v xml:space="preserve"> Please demonstrate your team and supply chain capability and capacity to deliver this specific scheme. Including: 
a) Describing how you will organise and structure your team, including key roles and responsibilities;  
b) Providing project related CVs for a maximum of eight key members of your team, which demonstrate the individuals’ relevant experience for this scheme. The CVs provided should include bid manager, lead architect and lead environmental engineering consultant;
c) Where applicable, describing how you will select your team and supply chain for the future schools in the batch ensure the efficient delivery of those schemes
Maximum of 1,000 words (1,500 if section c applies) plus an organisation chart and CVs no longer than 1 page of A4 each. The organisation chart must not include details of responsibilities, which should be included in the 1,000 words of narrative. 
</v>
      </c>
      <c r="F10" s="119"/>
      <c r="G10" s="120"/>
      <c r="H10" s="61">
        <f>'Quality Questions'!F8</f>
        <v>0.17499999999999999</v>
      </c>
      <c r="I10" s="35">
        <f>(G10/5)*H10</f>
        <v>0</v>
      </c>
    </row>
    <row r="11" spans="2:9" ht="25.15" customHeight="1" x14ac:dyDescent="0.4">
      <c r="B11" s="88"/>
      <c r="C11" s="94"/>
      <c r="D11" s="89" t="s">
        <v>40</v>
      </c>
      <c r="E11" s="89"/>
      <c r="F11" s="89"/>
      <c r="G11" s="89"/>
      <c r="H11" s="89"/>
      <c r="I11" s="63">
        <f>SUM(I10:I10)</f>
        <v>0</v>
      </c>
    </row>
    <row r="12" spans="2:9" ht="255" x14ac:dyDescent="0.4">
      <c r="B12" s="88" t="str">
        <f>'Sub-Criteria'!D9</f>
        <v>Design Management</v>
      </c>
      <c r="C12" s="94">
        <f>'Sub-Criteria'!E9</f>
        <v>0.35</v>
      </c>
      <c r="D12" s="33">
        <f>'Quality Questions'!D9</f>
        <v>3.1</v>
      </c>
      <c r="E12" s="34" t="str">
        <f>'Quality Questions'!E9</f>
        <v xml:space="preserve">Please explain how you will manage the design process and deploy your team to ensure quality and cost-efficient proposals for this scheme. Please address the following stages in your answer: 
a) Invitation to Tender (Design Development) Stage
b) Submission of a Planning Application 
Your response should include a schedule of meetings, identifying who is required at each 
c) Where applicable, please describe how you will manage the engagement processes for the future schools in the batch to ensure the efficient delivery of those schemes
Maximum of 1,500 words (2,000 if section c applies)
</v>
      </c>
      <c r="F12" s="119"/>
      <c r="G12" s="120"/>
      <c r="H12" s="61">
        <f>'Quality Questions'!F9</f>
        <v>0.22500000000000001</v>
      </c>
      <c r="I12" s="35">
        <f>(G12/5)*H12</f>
        <v>0</v>
      </c>
    </row>
    <row r="13" spans="2:9" ht="116.65" customHeight="1" x14ac:dyDescent="0.4">
      <c r="B13" s="88"/>
      <c r="C13" s="94"/>
      <c r="D13" s="33">
        <f>'Quality Questions'!D10</f>
        <v>3.2</v>
      </c>
      <c r="E13" s="34" t="str">
        <f>'Quality Questions'!E10</f>
        <v>Please describe how will you ensure the effective delivery and integration of ICT infrastructure requirements and FF&amp;E (including legacy assets and equipment) in the design solution for the scheme
Maximum of 1,000 words</v>
      </c>
      <c r="F13" s="119"/>
      <c r="G13" s="121"/>
      <c r="H13" s="61">
        <f>'Quality Questions'!F10</f>
        <v>0.125</v>
      </c>
      <c r="I13" s="35">
        <f>(G13/5)*H13</f>
        <v>0</v>
      </c>
    </row>
    <row r="14" spans="2:9" ht="25.15" customHeight="1" x14ac:dyDescent="0.4">
      <c r="B14" s="95"/>
      <c r="C14" s="96"/>
      <c r="D14" s="89" t="s">
        <v>40</v>
      </c>
      <c r="E14" s="89"/>
      <c r="F14" s="89"/>
      <c r="G14" s="89"/>
      <c r="H14" s="89"/>
      <c r="I14" s="63">
        <f>SUM(I12:I13)</f>
        <v>0</v>
      </c>
    </row>
    <row r="15" spans="2:9" ht="110.65" customHeight="1" x14ac:dyDescent="0.4">
      <c r="B15" s="90" t="str">
        <f>'Sub-Criteria'!D10</f>
        <v>Cost and Risk Management</v>
      </c>
      <c r="C15" s="92">
        <f>'Sub-Criteria'!E10</f>
        <v>0.15</v>
      </c>
      <c r="D15" s="33">
        <f>'Quality Questions'!D11</f>
        <v>4.0999999999999996</v>
      </c>
      <c r="E15" s="34" t="str">
        <f>'Quality Questions'!E11</f>
        <v>Please describe what you consider to be the key challenges and risks specifically associated with the delivery of this scheme and how you will manage them.  
Maximum of 1,000 words</v>
      </c>
      <c r="F15" s="122"/>
      <c r="G15" s="120"/>
      <c r="H15" s="61">
        <f>'Quality Questions'!F11</f>
        <v>0.15</v>
      </c>
      <c r="I15" s="35">
        <f>(G15/5)*H15</f>
        <v>0</v>
      </c>
    </row>
    <row r="16" spans="2:9" ht="25.15" customHeight="1" x14ac:dyDescent="0.4">
      <c r="B16" s="91"/>
      <c r="C16" s="93"/>
      <c r="D16" s="89" t="s">
        <v>40</v>
      </c>
      <c r="E16" s="89"/>
      <c r="F16" s="89"/>
      <c r="G16" s="89"/>
      <c r="H16" s="89"/>
      <c r="I16" s="64">
        <f>SUM(I15)</f>
        <v>0</v>
      </c>
    </row>
    <row r="17" spans="1:16384" ht="42.75" customHeight="1" x14ac:dyDescent="0.4">
      <c r="B17" s="57" t="s">
        <v>44</v>
      </c>
      <c r="C17" s="60">
        <f>SUM(C7:C15)</f>
        <v>0.9</v>
      </c>
      <c r="D17" s="82" t="s">
        <v>18</v>
      </c>
      <c r="E17" s="83"/>
      <c r="F17" s="83"/>
      <c r="G17" s="83"/>
      <c r="H17" s="84"/>
      <c r="I17" s="37">
        <f>SUM(I16,I14,I11,I9)</f>
        <v>0</v>
      </c>
    </row>
    <row r="19" spans="1:16384" x14ac:dyDescent="0.4">
      <c r="E19" s="30"/>
      <c r="F19" s="30"/>
    </row>
    <row r="20" spans="1:16384" x14ac:dyDescent="0.4">
      <c r="E20" s="30"/>
      <c r="F20" s="30"/>
    </row>
    <row r="21" spans="1:16384" s="39" customFormat="1" ht="45" customHeight="1" x14ac:dyDescent="0.4">
      <c r="A21" s="30"/>
      <c r="B21" s="31" t="s">
        <v>41</v>
      </c>
      <c r="C21" s="31" t="s">
        <v>6</v>
      </c>
      <c r="D21" s="31" t="s">
        <v>9</v>
      </c>
      <c r="E21" s="31" t="s">
        <v>8</v>
      </c>
      <c r="F21" s="31" t="s">
        <v>39</v>
      </c>
      <c r="G21" s="32" t="s">
        <v>46</v>
      </c>
      <c r="H21" s="32" t="s">
        <v>31</v>
      </c>
      <c r="I21" s="32" t="s">
        <v>1</v>
      </c>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c r="XFD21" s="30"/>
    </row>
    <row r="22" spans="1:16384" s="39" customFormat="1" ht="73.900000000000006" customHeight="1" x14ac:dyDescent="0.4">
      <c r="A22" s="30"/>
      <c r="B22" s="57" t="str">
        <f>'Sub-Criteria'!D11</f>
        <v>Price Commitment</v>
      </c>
      <c r="C22" s="56" t="str">
        <f>'Sub-Criteria'!E11</f>
        <v>Pass/Fail</v>
      </c>
      <c r="D22" s="33">
        <f>'Pricing Requirements'!D6</f>
        <v>5.0999999999999996</v>
      </c>
      <c r="E22" s="34" t="str">
        <f>'Pricing Requirements'!E6</f>
        <v>Please confirm that you are able to deliver all of the requirements of this scheme within the stated budget and commit to doing so</v>
      </c>
      <c r="F22" s="119"/>
      <c r="G22" s="97" t="str">
        <f>IF(F22="The bidder has made an unqualified commitment to deliver the scheme requirements within budget","PASS","FAIL")</f>
        <v>FAIL</v>
      </c>
      <c r="H22" s="98"/>
      <c r="I22" s="99"/>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c r="XFD22" s="30"/>
    </row>
    <row r="23" spans="1:16384" s="39" customFormat="1" ht="108.75" customHeight="1" x14ac:dyDescent="0.4">
      <c r="A23" s="30"/>
      <c r="B23" s="88" t="str">
        <f>'Sub-Criteria'!D12</f>
        <v>Management of Price Risk</v>
      </c>
      <c r="C23" s="96">
        <f>'Sub-Criteria'!E12</f>
        <v>0.1</v>
      </c>
      <c r="D23" s="33">
        <f>'Pricing Requirements'!D7</f>
        <v>6.1</v>
      </c>
      <c r="E23" s="34" t="str">
        <f>'Pricing Requirements'!E7</f>
        <v>Please describe your specific approach to the identification and management of price risk for the project to ensure the scheme is developed within budget. Where appropriate, your response should include a list of any additional surveys to be undertaken, their timing and rationale. 
Maximum of 1,500 words</v>
      </c>
      <c r="F23" s="119"/>
      <c r="G23" s="120"/>
      <c r="H23" s="61">
        <f>'Pricing Requirements'!F7</f>
        <v>0.1</v>
      </c>
      <c r="I23" s="35">
        <f>(G23/5)*H23</f>
        <v>0</v>
      </c>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c r="XFD23" s="30"/>
    </row>
    <row r="24" spans="1:16384" s="39" customFormat="1" ht="25.15" customHeight="1" x14ac:dyDescent="0.4">
      <c r="A24" s="30"/>
      <c r="B24" s="88"/>
      <c r="C24" s="96"/>
      <c r="D24" s="89" t="s">
        <v>40</v>
      </c>
      <c r="E24" s="89"/>
      <c r="F24" s="89"/>
      <c r="G24" s="89"/>
      <c r="H24" s="89"/>
      <c r="I24" s="63">
        <f>SUM(I23:I23)</f>
        <v>0</v>
      </c>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c r="XFD24" s="30"/>
    </row>
    <row r="25" spans="1:16384" ht="42.95" customHeight="1" x14ac:dyDescent="0.4">
      <c r="B25" s="57" t="s">
        <v>45</v>
      </c>
      <c r="C25" s="60">
        <f>C23</f>
        <v>0.1</v>
      </c>
      <c r="D25" s="82" t="s">
        <v>36</v>
      </c>
      <c r="E25" s="83"/>
      <c r="F25" s="83"/>
      <c r="G25" s="83"/>
      <c r="H25" s="84"/>
      <c r="I25" s="37">
        <f>I24</f>
        <v>0</v>
      </c>
    </row>
    <row r="26" spans="1:16384" ht="15.75" customHeight="1" x14ac:dyDescent="0.4">
      <c r="E26" s="29"/>
      <c r="F26" s="40"/>
    </row>
    <row r="27" spans="1:16384" ht="31.5" customHeight="1" x14ac:dyDescent="0.4">
      <c r="B27" s="85" t="s">
        <v>42</v>
      </c>
      <c r="C27" s="85"/>
      <c r="D27" s="85"/>
      <c r="E27" s="85"/>
      <c r="F27" s="85"/>
      <c r="G27" s="85"/>
      <c r="H27" s="85"/>
      <c r="I27" s="41">
        <f>SUM(I25,I17)</f>
        <v>0</v>
      </c>
    </row>
  </sheetData>
  <sheetProtection algorithmName="SHA-512" hashValue="WCEB5hHGBVBxm3eKqwLaJntIJ7FNLQwun4IMdaXnBmwSRd6OkhWhYW+8fSxcyYmRJsWvZS+7RYRqNLZG8X49qA==" saltValue="aLjtVcVSScN+iVh8Fb94UA==" spinCount="100000" sheet="1" formatRows="0"/>
  <mergeCells count="21">
    <mergeCell ref="B27:H27"/>
    <mergeCell ref="D17:H17"/>
    <mergeCell ref="G22:I22"/>
    <mergeCell ref="B23:B24"/>
    <mergeCell ref="C23:C24"/>
    <mergeCell ref="D24:H24"/>
    <mergeCell ref="D25:H25"/>
    <mergeCell ref="B12:B14"/>
    <mergeCell ref="C12:C14"/>
    <mergeCell ref="D14:H14"/>
    <mergeCell ref="B15:B16"/>
    <mergeCell ref="C15:C16"/>
    <mergeCell ref="D16:H16"/>
    <mergeCell ref="B10:B11"/>
    <mergeCell ref="C10:C11"/>
    <mergeCell ref="D11:H11"/>
    <mergeCell ref="B5:C5"/>
    <mergeCell ref="D5:I5"/>
    <mergeCell ref="B7:B9"/>
    <mergeCell ref="C7:C9"/>
    <mergeCell ref="D9:H9"/>
  </mergeCells>
  <conditionalFormatting sqref="G22:I22">
    <cfRule type="containsText" dxfId="1" priority="1" operator="containsText" text="PASS">
      <formula>NOT(ISERROR(SEARCH("PASS",G22)))</formula>
    </cfRule>
    <cfRule type="containsText" dxfId="0" priority="2" operator="containsText" text="FAIL">
      <formula>NOT(ISERROR(SEARCH("FAIL",G22)))</formula>
    </cfRule>
  </conditionalFormatting>
  <dataValidations count="1">
    <dataValidation allowBlank="1" showDropDown="1" showInputMessage="1" showErrorMessage="1" sqref="H23 H15 H12:H13 H10 H7:H8"/>
  </dataValidations>
  <pageMargins left="0.7" right="0.7" top="0.75" bottom="0.75" header="0.3" footer="0.3"/>
  <pageSetup paperSize="9" orientation="portrait" r:id="rId1"/>
  <ignoredErrors>
    <ignoredError sqref="I14 I9 I11"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Admin!$A$1:$A$2</xm:f>
          </x14:formula1>
          <xm:sqref>F22</xm:sqref>
        </x14:dataValidation>
        <x14:dataValidation type="list" allowBlank="1" showDropDown="1" showInputMessage="1" showErrorMessage="1">
          <x14:formula1>
            <xm:f>'Scoring Criteria'!$C$7:$C$12</xm:f>
          </x14:formula1>
          <xm:sqref>G7:G8 G10 G12:G13 G15 G23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A8" sqref="A8"/>
    </sheetView>
  </sheetViews>
  <sheetFormatPr defaultRowHeight="15" x14ac:dyDescent="0.4"/>
  <cols>
    <col min="1" max="1" width="78.44140625" bestFit="1" customWidth="1"/>
  </cols>
  <sheetData>
    <row r="1" spans="1:1" x14ac:dyDescent="0.4">
      <c r="A1" t="s">
        <v>64</v>
      </c>
    </row>
    <row r="2" spans="1:1" x14ac:dyDescent="0.4">
      <c r="A2" t="s">
        <v>65</v>
      </c>
    </row>
    <row r="4" spans="1:1" x14ac:dyDescent="0.4">
      <c r="A4" t="s">
        <v>85</v>
      </c>
    </row>
    <row r="5" spans="1:1" x14ac:dyDescent="0.4">
      <c r="A5" t="s">
        <v>86</v>
      </c>
    </row>
    <row r="6" spans="1:1" x14ac:dyDescent="0.4">
      <c r="A6" t="s">
        <v>87</v>
      </c>
    </row>
  </sheetData>
  <sheetProtection algorithmName="SHA-512" hashValue="YG8ZGSQ/eDiGCR9p71Nycv3MLAa3SNnB6qKdKCYOyYmExap7N4rI+oMIFF0LDDZ8+R3LUHLxaQrpO3wstLB2+w==" saltValue="B0njmPxYl84DUPQI41TYw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03"/>
  <sheetViews>
    <sheetView zoomScale="70" zoomScaleNormal="70" workbookViewId="0">
      <selection activeCell="F11" sqref="F11"/>
    </sheetView>
  </sheetViews>
  <sheetFormatPr defaultRowHeight="15" x14ac:dyDescent="0.4"/>
  <cols>
    <col min="1" max="1" width="3.33203125" style="2" customWidth="1"/>
    <col min="2" max="2" width="12.21875" style="2" customWidth="1"/>
    <col min="3" max="3" width="15.33203125" style="2" customWidth="1"/>
    <col min="4" max="4" width="8.6640625" style="2" customWidth="1"/>
    <col min="5" max="5" width="10" style="2" customWidth="1"/>
    <col min="6" max="6" width="40.94140625" style="2" customWidth="1"/>
    <col min="7" max="16384" width="8.88671875" style="2"/>
  </cols>
  <sheetData>
    <row r="4" spans="2:6" x14ac:dyDescent="0.4">
      <c r="D4" s="1"/>
    </row>
    <row r="5" spans="2:6" x14ac:dyDescent="0.4">
      <c r="D5" s="1"/>
    </row>
    <row r="6" spans="2:6" ht="15.4" thickBot="1" x14ac:dyDescent="0.45">
      <c r="D6" s="3"/>
    </row>
    <row r="7" spans="2:6" ht="16.5" customHeight="1" thickBot="1" x14ac:dyDescent="0.45">
      <c r="B7" s="100" t="s">
        <v>19</v>
      </c>
      <c r="C7" s="101"/>
      <c r="D7" s="101"/>
      <c r="E7" s="101"/>
      <c r="F7" s="102"/>
    </row>
    <row r="8" spans="2:6" ht="31.5" customHeight="1" x14ac:dyDescent="0.4">
      <c r="B8" s="69" t="s">
        <v>20</v>
      </c>
      <c r="C8" s="69" t="s">
        <v>21</v>
      </c>
      <c r="D8" s="69" t="s">
        <v>22</v>
      </c>
      <c r="E8" s="69" t="s">
        <v>23</v>
      </c>
      <c r="F8" s="69" t="s">
        <v>24</v>
      </c>
    </row>
    <row r="9" spans="2:6" ht="15.75" customHeight="1" thickBot="1" x14ac:dyDescent="0.45">
      <c r="B9" s="70"/>
      <c r="C9" s="70"/>
      <c r="D9" s="70"/>
      <c r="E9" s="70"/>
      <c r="F9" s="70"/>
    </row>
    <row r="10" spans="2:6" ht="15.4" thickBot="1" x14ac:dyDescent="0.45">
      <c r="B10" s="13">
        <v>43053</v>
      </c>
      <c r="C10" s="14" t="s">
        <v>51</v>
      </c>
      <c r="D10" s="15" t="s">
        <v>37</v>
      </c>
      <c r="E10" s="15" t="s">
        <v>38</v>
      </c>
      <c r="F10" s="14"/>
    </row>
    <row r="11" spans="2:6" ht="190.5" customHeight="1" thickBot="1" x14ac:dyDescent="0.45">
      <c r="B11" s="13">
        <v>43185</v>
      </c>
      <c r="C11" s="12" t="s">
        <v>51</v>
      </c>
      <c r="D11" s="15" t="s">
        <v>80</v>
      </c>
      <c r="E11" s="15" t="s">
        <v>38</v>
      </c>
      <c r="F11" s="12" t="s">
        <v>91</v>
      </c>
    </row>
    <row r="12" spans="2:6" ht="28.5" x14ac:dyDescent="0.4">
      <c r="E12" s="4"/>
    </row>
    <row r="13" spans="2:6" ht="25.5" x14ac:dyDescent="0.4">
      <c r="D13" s="5"/>
      <c r="E13" s="6"/>
    </row>
    <row r="14" spans="2:6" ht="25.5" x14ac:dyDescent="0.4">
      <c r="D14" s="5"/>
      <c r="E14" s="6"/>
    </row>
    <row r="15" spans="2:6" x14ac:dyDescent="0.4">
      <c r="E15" s="7"/>
    </row>
    <row r="103" spans="4:4" x14ac:dyDescent="0.4">
      <c r="D103" s="2" t="s">
        <v>4</v>
      </c>
    </row>
  </sheetData>
  <sheetProtection algorithmName="SHA-512" hashValue="Q48mNwiJ76TqLiYMwPoK4TEy0Un0I47HOsc/ZZxbr+AfH8tdIdDna4SocTy8OCqMvpmIgFe/iXVwMcaduuDW0w==" saltValue="UeXJlt9cNFOCbQazmi7lUQ==" spinCount="100000" sheet="1" objects="1" scenarios="1"/>
  <mergeCells count="6">
    <mergeCell ref="B7:F7"/>
    <mergeCell ref="B8:B9"/>
    <mergeCell ref="C8:C9"/>
    <mergeCell ref="D8:D9"/>
    <mergeCell ref="E8:E9"/>
    <mergeCell ref="F8:F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
  <sheetViews>
    <sheetView zoomScale="70" zoomScaleNormal="70" workbookViewId="0">
      <selection activeCell="G9" sqref="G9"/>
    </sheetView>
  </sheetViews>
  <sheetFormatPr defaultRowHeight="15" x14ac:dyDescent="0.4"/>
  <cols>
    <col min="1" max="1" width="3.33203125" style="8" customWidth="1"/>
    <col min="2" max="2" width="8.88671875" style="8"/>
    <col min="3" max="3" width="3.88671875" style="8" customWidth="1"/>
    <col min="4" max="4" width="27.5546875" style="8" customWidth="1"/>
    <col min="5" max="5" width="13.21875" style="8" customWidth="1"/>
    <col min="6" max="8" width="8.88671875" style="8"/>
    <col min="9" max="9" width="12.5546875" style="8" customWidth="1"/>
    <col min="10" max="10" width="12.109375" style="8" customWidth="1"/>
    <col min="11" max="11" width="14" style="8" customWidth="1"/>
    <col min="12" max="16384" width="8.88671875" style="8"/>
  </cols>
  <sheetData>
    <row r="1" spans="2:7" x14ac:dyDescent="0.4">
      <c r="B1" s="11" t="str">
        <f>'Title Sheet'!B8</f>
        <v>ESFA Construction Framework</v>
      </c>
      <c r="D1" s="11"/>
    </row>
    <row r="2" spans="2:7" x14ac:dyDescent="0.4">
      <c r="B2" s="11"/>
      <c r="D2" s="11"/>
    </row>
    <row r="3" spans="2:7" x14ac:dyDescent="0.4">
      <c r="B3" s="11" t="str">
        <f>'Title Sheet'!B10</f>
        <v>Preliminary ITT/ISP Appendix A - Evaluation Matrix</v>
      </c>
      <c r="D3" s="11"/>
    </row>
    <row r="4" spans="2:7" x14ac:dyDescent="0.4">
      <c r="B4" s="11"/>
      <c r="D4" s="11"/>
    </row>
    <row r="6" spans="2:7" ht="15.4" customHeight="1" x14ac:dyDescent="0.4">
      <c r="B6" s="104" t="s">
        <v>26</v>
      </c>
      <c r="C6" s="105" t="s">
        <v>32</v>
      </c>
      <c r="D6" s="105"/>
      <c r="E6" s="104" t="s">
        <v>0</v>
      </c>
    </row>
    <row r="7" spans="2:7" ht="34.5" customHeight="1" x14ac:dyDescent="0.4">
      <c r="B7" s="71" t="s">
        <v>34</v>
      </c>
      <c r="C7" s="24">
        <v>1</v>
      </c>
      <c r="D7" s="23" t="s">
        <v>27</v>
      </c>
      <c r="E7" s="67">
        <v>0.22500000000000001</v>
      </c>
      <c r="F7" s="9"/>
    </row>
    <row r="8" spans="2:7" ht="34.5" customHeight="1" x14ac:dyDescent="0.4">
      <c r="B8" s="71"/>
      <c r="C8" s="28">
        <v>2</v>
      </c>
      <c r="D8" s="54" t="s">
        <v>28</v>
      </c>
      <c r="E8" s="67">
        <v>0.17499999999999999</v>
      </c>
      <c r="F8" s="9"/>
    </row>
    <row r="9" spans="2:7" ht="34.5" customHeight="1" x14ac:dyDescent="0.4">
      <c r="B9" s="71"/>
      <c r="C9" s="52">
        <v>3</v>
      </c>
      <c r="D9" s="23" t="s">
        <v>30</v>
      </c>
      <c r="E9" s="67">
        <v>0.35</v>
      </c>
      <c r="F9" s="9"/>
    </row>
    <row r="10" spans="2:7" ht="34.5" customHeight="1" x14ac:dyDescent="0.4">
      <c r="B10" s="71"/>
      <c r="C10" s="52">
        <v>4</v>
      </c>
      <c r="D10" s="23" t="s">
        <v>29</v>
      </c>
      <c r="E10" s="67">
        <v>0.15</v>
      </c>
      <c r="F10" s="10"/>
    </row>
    <row r="11" spans="2:7" ht="34.5" customHeight="1" x14ac:dyDescent="0.4">
      <c r="B11" s="71" t="s">
        <v>35</v>
      </c>
      <c r="C11" s="52">
        <v>5</v>
      </c>
      <c r="D11" s="23" t="s">
        <v>53</v>
      </c>
      <c r="E11" s="67" t="s">
        <v>52</v>
      </c>
      <c r="F11" s="9"/>
      <c r="G11" s="9"/>
    </row>
    <row r="12" spans="2:7" ht="34.5" customHeight="1" x14ac:dyDescent="0.4">
      <c r="B12" s="71"/>
      <c r="C12" s="52">
        <v>6</v>
      </c>
      <c r="D12" s="23" t="s">
        <v>54</v>
      </c>
      <c r="E12" s="67">
        <v>0.1</v>
      </c>
      <c r="F12" s="9"/>
      <c r="G12" s="9"/>
    </row>
    <row r="13" spans="2:7" ht="33.75" customHeight="1" x14ac:dyDescent="0.4">
      <c r="B13" s="18"/>
      <c r="C13" s="72" t="s">
        <v>17</v>
      </c>
      <c r="D13" s="73"/>
      <c r="E13" s="68">
        <f>SUM(E7:E12)</f>
        <v>1</v>
      </c>
      <c r="F13" s="9"/>
    </row>
    <row r="14" spans="2:7" ht="7.5" customHeight="1" x14ac:dyDescent="0.4">
      <c r="G14" s="9"/>
    </row>
  </sheetData>
  <sheetProtection algorithmName="SHA-512" hashValue="055ulAZRJVAdt2lYaeUAWPfHks+mR3fAiC5hE/yEAtKLPOk5ir9dhqHewIHIDcnHOtjfsqfekTGvAWjcgTSyLQ==" saltValue="z7ugDpTTVg4fh45YekKUdg==" spinCount="100000" sheet="1" objects="1" scenarios="1"/>
  <mergeCells count="4">
    <mergeCell ref="C6:D6"/>
    <mergeCell ref="B7:B10"/>
    <mergeCell ref="B11:B12"/>
    <mergeCell ref="C13:D1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3"/>
  <sheetViews>
    <sheetView zoomScale="70" zoomScaleNormal="70" workbookViewId="0">
      <selection activeCell="G11" sqref="G11"/>
    </sheetView>
  </sheetViews>
  <sheetFormatPr defaultRowHeight="15" x14ac:dyDescent="0.4"/>
  <cols>
    <col min="1" max="1" width="3.33203125" style="8" customWidth="1"/>
    <col min="2" max="2" width="54.609375" style="8" customWidth="1"/>
    <col min="3" max="3" width="13.21875" style="8" customWidth="1"/>
    <col min="4" max="4" width="8.88671875" style="8"/>
    <col min="5" max="5" width="6" style="8" customWidth="1"/>
    <col min="6" max="6" width="10.88671875" style="8" bestFit="1" customWidth="1"/>
    <col min="7" max="16384" width="8.88671875" style="8"/>
  </cols>
  <sheetData>
    <row r="1" spans="2:5" x14ac:dyDescent="0.4">
      <c r="B1" s="11" t="str">
        <f>'Title Sheet'!B8</f>
        <v>ESFA Construction Framework</v>
      </c>
    </row>
    <row r="2" spans="2:5" x14ac:dyDescent="0.4">
      <c r="B2" s="11"/>
    </row>
    <row r="3" spans="2:5" x14ac:dyDescent="0.4">
      <c r="B3" s="11" t="str">
        <f>'Title Sheet'!B10</f>
        <v>Preliminary ITT/ISP Appendix A - Evaluation Matrix</v>
      </c>
    </row>
    <row r="6" spans="2:5" ht="30" x14ac:dyDescent="0.4">
      <c r="B6" s="106" t="s">
        <v>68</v>
      </c>
      <c r="C6" s="104" t="s">
        <v>43</v>
      </c>
    </row>
    <row r="7" spans="2:5" ht="50.1" customHeight="1" x14ac:dyDescent="0.4">
      <c r="B7" s="59" t="s">
        <v>58</v>
      </c>
      <c r="C7" s="66">
        <v>0</v>
      </c>
      <c r="D7" s="9"/>
    </row>
    <row r="8" spans="2:5" ht="50.1" customHeight="1" x14ac:dyDescent="0.4">
      <c r="B8" s="59" t="s">
        <v>59</v>
      </c>
      <c r="C8" s="66">
        <v>1</v>
      </c>
      <c r="D8" s="9"/>
    </row>
    <row r="9" spans="2:5" ht="50.1" customHeight="1" x14ac:dyDescent="0.4">
      <c r="B9" s="59" t="s">
        <v>60</v>
      </c>
      <c r="C9" s="66">
        <v>2</v>
      </c>
      <c r="D9" s="10"/>
    </row>
    <row r="10" spans="2:5" ht="50.1" customHeight="1" x14ac:dyDescent="0.4">
      <c r="B10" s="59" t="s">
        <v>61</v>
      </c>
      <c r="C10" s="66">
        <v>3</v>
      </c>
      <c r="D10" s="9"/>
    </row>
    <row r="11" spans="2:5" ht="50.1" customHeight="1" x14ac:dyDescent="0.4">
      <c r="B11" s="59" t="s">
        <v>62</v>
      </c>
      <c r="C11" s="66">
        <v>4</v>
      </c>
      <c r="D11" s="9"/>
      <c r="E11" s="9"/>
    </row>
    <row r="12" spans="2:5" ht="50.1" customHeight="1" x14ac:dyDescent="0.4">
      <c r="B12" s="59" t="s">
        <v>63</v>
      </c>
      <c r="C12" s="66">
        <v>5</v>
      </c>
      <c r="E12" s="9"/>
    </row>
    <row r="13" spans="2:5" ht="41.45" customHeight="1" x14ac:dyDescent="0.4">
      <c r="B13" s="17"/>
      <c r="E13" s="9"/>
    </row>
  </sheetData>
  <sheetProtection algorithmName="SHA-512" hashValue="TDA4yMsNNTkxTTiZJQUcORRZSdM180XnPJ8BDRUzKctuO7fZ9wqXylMfPN+NF9qV8UdQJjkcp2zVOQmQE1qf8A==" saltValue="ia1X4S70b4+kHK2VOL8HvQ=="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3"/>
  <sheetViews>
    <sheetView zoomScale="70" zoomScaleNormal="70" workbookViewId="0">
      <pane ySplit="5" topLeftCell="A6" activePane="bottomLeft" state="frozen"/>
      <selection pane="bottomLeft" activeCell="E1" sqref="E1"/>
    </sheetView>
  </sheetViews>
  <sheetFormatPr defaultRowHeight="15" x14ac:dyDescent="0.4"/>
  <cols>
    <col min="1" max="1" width="3.33203125" style="8" customWidth="1"/>
    <col min="2" max="2" width="32.77734375" style="8" customWidth="1"/>
    <col min="3" max="3" width="10.33203125" style="8" customWidth="1"/>
    <col min="4" max="4" width="8.77734375" style="8" customWidth="1"/>
    <col min="5" max="5" width="82.33203125" style="8" customWidth="1"/>
    <col min="6" max="6" width="10.33203125" style="8" customWidth="1"/>
    <col min="7" max="8" width="15.609375" style="8" customWidth="1"/>
    <col min="9" max="16384" width="8.88671875" style="8"/>
  </cols>
  <sheetData>
    <row r="1" spans="2:8" x14ac:dyDescent="0.4">
      <c r="B1" s="11" t="str">
        <f>'Title Sheet'!B8</f>
        <v>ESFA Construction Framework</v>
      </c>
    </row>
    <row r="2" spans="2:8" x14ac:dyDescent="0.4">
      <c r="B2" s="11"/>
    </row>
    <row r="3" spans="2:8" x14ac:dyDescent="0.4">
      <c r="B3" s="11" t="str">
        <f>'Title Sheet'!B10</f>
        <v>Preliminary ITT/ISP Appendix A - Evaluation Matrix</v>
      </c>
    </row>
    <row r="5" spans="2:8" ht="45" x14ac:dyDescent="0.4">
      <c r="B5" s="106" t="s">
        <v>33</v>
      </c>
      <c r="C5" s="104" t="s">
        <v>6</v>
      </c>
      <c r="D5" s="104" t="s">
        <v>7</v>
      </c>
      <c r="E5" s="104" t="s">
        <v>8</v>
      </c>
      <c r="F5" s="104" t="s">
        <v>31</v>
      </c>
      <c r="G5" s="124" t="s">
        <v>89</v>
      </c>
      <c r="H5" s="124" t="s">
        <v>90</v>
      </c>
    </row>
    <row r="6" spans="2:8" ht="90" customHeight="1" x14ac:dyDescent="0.4">
      <c r="B6" s="74" t="str">
        <f>'Sub-Criteria'!D7</f>
        <v>Overall Approach</v>
      </c>
      <c r="C6" s="107">
        <f>'Sub-Criteria'!E7</f>
        <v>0.22500000000000001</v>
      </c>
      <c r="D6" s="21">
        <v>1.1000000000000001</v>
      </c>
      <c r="E6" s="26" t="s">
        <v>79</v>
      </c>
      <c r="F6" s="62">
        <v>7.4999999999999997E-2</v>
      </c>
      <c r="G6" s="123" t="s">
        <v>88</v>
      </c>
      <c r="H6" s="123" t="s">
        <v>85</v>
      </c>
    </row>
    <row r="7" spans="2:8" ht="81.75" customHeight="1" x14ac:dyDescent="0.4">
      <c r="B7" s="74"/>
      <c r="C7" s="108"/>
      <c r="D7" s="22">
        <v>1.2</v>
      </c>
      <c r="E7" s="27" t="s">
        <v>57</v>
      </c>
      <c r="F7" s="62">
        <v>0.15</v>
      </c>
      <c r="G7" s="123" t="s">
        <v>88</v>
      </c>
      <c r="H7" s="123" t="s">
        <v>85</v>
      </c>
    </row>
    <row r="8" spans="2:8" ht="271.14999999999998" x14ac:dyDescent="0.4">
      <c r="B8" s="53" t="str">
        <f>'Sub-Criteria'!D8</f>
        <v>Procurement and Supply Chain Management</v>
      </c>
      <c r="C8" s="109">
        <f>'Sub-Criteria'!E8</f>
        <v>0.17499999999999999</v>
      </c>
      <c r="D8" s="22">
        <v>2.1</v>
      </c>
      <c r="E8" s="26" t="s">
        <v>77</v>
      </c>
      <c r="F8" s="62">
        <v>0.17499999999999999</v>
      </c>
      <c r="G8" s="123" t="s">
        <v>88</v>
      </c>
      <c r="H8" s="123" t="s">
        <v>85</v>
      </c>
    </row>
    <row r="9" spans="2:8" ht="210.4" x14ac:dyDescent="0.4">
      <c r="B9" s="75" t="str">
        <f>'Sub-Criteria'!D9</f>
        <v>Design Management</v>
      </c>
      <c r="C9" s="110">
        <f>'Sub-Criteria'!E9</f>
        <v>0.35</v>
      </c>
      <c r="D9" s="21">
        <v>3.1</v>
      </c>
      <c r="E9" s="26" t="s">
        <v>81</v>
      </c>
      <c r="F9" s="62">
        <v>0.22500000000000001</v>
      </c>
      <c r="G9" s="123" t="s">
        <v>88</v>
      </c>
      <c r="H9" s="123" t="s">
        <v>85</v>
      </c>
    </row>
    <row r="10" spans="2:8" ht="79.900000000000006" customHeight="1" x14ac:dyDescent="0.4">
      <c r="B10" s="76"/>
      <c r="C10" s="111"/>
      <c r="D10" s="21">
        <v>3.2</v>
      </c>
      <c r="E10" s="26" t="s">
        <v>55</v>
      </c>
      <c r="F10" s="62">
        <v>0.125</v>
      </c>
      <c r="G10" s="123" t="s">
        <v>88</v>
      </c>
      <c r="H10" s="123" t="s">
        <v>85</v>
      </c>
    </row>
    <row r="11" spans="2:8" ht="64.5" customHeight="1" x14ac:dyDescent="0.4">
      <c r="B11" s="55" t="str">
        <f>'Sub-Criteria'!D10</f>
        <v>Cost and Risk Management</v>
      </c>
      <c r="C11" s="112">
        <f>'Sub-Criteria'!E10</f>
        <v>0.15</v>
      </c>
      <c r="D11" s="21">
        <v>4.0999999999999996</v>
      </c>
      <c r="E11" s="26" t="s">
        <v>56</v>
      </c>
      <c r="F11" s="62">
        <v>0.15</v>
      </c>
      <c r="G11" s="123" t="s">
        <v>88</v>
      </c>
      <c r="H11" s="123" t="s">
        <v>85</v>
      </c>
    </row>
    <row r="12" spans="2:8" ht="33.75" customHeight="1" x14ac:dyDescent="0.4">
      <c r="B12" s="58" t="s">
        <v>17</v>
      </c>
      <c r="C12" s="113">
        <f>SUM(C6:C11)</f>
        <v>0.9</v>
      </c>
      <c r="D12" s="9"/>
      <c r="F12" s="113">
        <f>SUM(F6:F11)</f>
        <v>0.9</v>
      </c>
    </row>
    <row r="13" spans="2:8" ht="7.5" customHeight="1" x14ac:dyDescent="0.4">
      <c r="F13" s="9"/>
    </row>
  </sheetData>
  <sheetProtection algorithmName="SHA-512" hashValue="5MUttE+Lx5fQa9+VPIxqnVGyXWIVcWkoGNOYh0xFqjrfLFPwMVb70q+IZ/+h1hcKY0+KUBqPUxd9+IoIBSDdjA==" saltValue="AajB1J4wx1otQZlRiIQo2A==" spinCount="100000" sheet="1" objects="1" scenarios="1"/>
  <mergeCells count="4">
    <mergeCell ref="B6:B7"/>
    <mergeCell ref="C6:C7"/>
    <mergeCell ref="B9:B10"/>
    <mergeCell ref="C9:C10"/>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Admin!$A$4:$A$6</xm:f>
          </x14:formula1>
          <xm:sqref>H6:H11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
  <sheetViews>
    <sheetView zoomScale="70" zoomScaleNormal="70" workbookViewId="0">
      <selection activeCell="E1" sqref="E1"/>
    </sheetView>
  </sheetViews>
  <sheetFormatPr defaultRowHeight="15" x14ac:dyDescent="0.4"/>
  <cols>
    <col min="1" max="1" width="3.33203125" style="8" customWidth="1"/>
    <col min="2" max="2" width="32.77734375" style="8" customWidth="1"/>
    <col min="3" max="3" width="10.33203125" style="8" customWidth="1"/>
    <col min="4" max="4" width="8.77734375" style="8" customWidth="1"/>
    <col min="5" max="5" width="82.33203125" style="8" customWidth="1"/>
    <col min="6" max="6" width="10.33203125" style="8" customWidth="1"/>
    <col min="7" max="8" width="15.609375" style="8" customWidth="1"/>
    <col min="9" max="16384" width="8.88671875" style="8"/>
  </cols>
  <sheetData>
    <row r="1" spans="2:8" x14ac:dyDescent="0.4">
      <c r="B1" s="11" t="str">
        <f>'Title Sheet'!B8</f>
        <v>ESFA Construction Framework</v>
      </c>
    </row>
    <row r="2" spans="2:8" x14ac:dyDescent="0.4">
      <c r="B2" s="11"/>
    </row>
    <row r="3" spans="2:8" x14ac:dyDescent="0.4">
      <c r="B3" s="11" t="str">
        <f>'Title Sheet'!B10</f>
        <v>Preliminary ITT/ISP Appendix A - Evaluation Matrix</v>
      </c>
    </row>
    <row r="5" spans="2:8" ht="45" x14ac:dyDescent="0.4">
      <c r="B5" s="106" t="s">
        <v>5</v>
      </c>
      <c r="C5" s="104" t="s">
        <v>6</v>
      </c>
      <c r="D5" s="104" t="s">
        <v>7</v>
      </c>
      <c r="E5" s="104" t="s">
        <v>8</v>
      </c>
      <c r="F5" s="104" t="s">
        <v>31</v>
      </c>
      <c r="G5" s="124" t="s">
        <v>89</v>
      </c>
      <c r="H5" s="124" t="s">
        <v>90</v>
      </c>
    </row>
    <row r="6" spans="2:8" ht="38.25" customHeight="1" x14ac:dyDescent="0.4">
      <c r="B6" s="25" t="str">
        <f>'Sub-Criteria'!D11</f>
        <v>Price Commitment</v>
      </c>
      <c r="C6" s="115" t="str">
        <f>'Sub-Criteria'!E11</f>
        <v>Pass/Fail</v>
      </c>
      <c r="D6" s="21">
        <v>5.0999999999999996</v>
      </c>
      <c r="E6" s="26" t="s">
        <v>78</v>
      </c>
      <c r="F6" s="20" t="s">
        <v>52</v>
      </c>
      <c r="G6" s="123" t="s">
        <v>88</v>
      </c>
      <c r="H6" s="123" t="s">
        <v>88</v>
      </c>
    </row>
    <row r="7" spans="2:8" ht="80.650000000000006" customHeight="1" x14ac:dyDescent="0.4">
      <c r="B7" s="25" t="str">
        <f>'Sub-Criteria'!D12</f>
        <v>Management of Price Risk</v>
      </c>
      <c r="C7" s="116">
        <f>'Sub-Criteria'!E12</f>
        <v>0.1</v>
      </c>
      <c r="D7" s="21">
        <v>6.1</v>
      </c>
      <c r="E7" s="19" t="s">
        <v>82</v>
      </c>
      <c r="F7" s="20">
        <v>0.1</v>
      </c>
      <c r="G7" s="123" t="s">
        <v>88</v>
      </c>
      <c r="H7" s="123" t="s">
        <v>88</v>
      </c>
    </row>
    <row r="8" spans="2:8" ht="33.75" customHeight="1" x14ac:dyDescent="0.4">
      <c r="B8" s="58" t="s">
        <v>17</v>
      </c>
      <c r="C8" s="114">
        <f>SUM(C6:C7)</f>
        <v>0.1</v>
      </c>
      <c r="D8" s="9"/>
      <c r="F8" s="114">
        <f>SUM(F6:F7)</f>
        <v>0.1</v>
      </c>
    </row>
    <row r="9" spans="2:8" ht="7.5" customHeight="1" x14ac:dyDescent="0.4">
      <c r="F9" s="9"/>
    </row>
  </sheetData>
  <sheetProtection algorithmName="SHA-512" hashValue="+k6jlTOfLwu09MNpky0kztX+xhYPMCJmgDO43kIcMm0loBfyAcYrWIIDKaE5tcn6FNo2DHy77r7iBczEf9xoPg==" saltValue="ITCZnx2TyY0EX5gFe91KCg=="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K18"/>
  <sheetViews>
    <sheetView zoomScale="70" zoomScaleNormal="70" workbookViewId="0">
      <selection activeCell="F21" sqref="F21"/>
    </sheetView>
  </sheetViews>
  <sheetFormatPr defaultRowHeight="15" x14ac:dyDescent="0.4"/>
  <cols>
    <col min="1" max="1" width="3.33203125" style="43" customWidth="1"/>
    <col min="2" max="2" width="7.33203125" style="43" customWidth="1"/>
    <col min="3" max="3" width="23.44140625" style="43" customWidth="1"/>
    <col min="4" max="11" width="18.88671875" style="43" customWidth="1"/>
    <col min="12" max="16384" width="8.88671875" style="43"/>
  </cols>
  <sheetData>
    <row r="1" spans="2:11" s="30" customFormat="1" x14ac:dyDescent="0.4">
      <c r="B1" s="29" t="str">
        <f>'Title Sheet'!B8</f>
        <v>ESFA Construction Framework</v>
      </c>
    </row>
    <row r="2" spans="2:11" s="30" customFormat="1" x14ac:dyDescent="0.4">
      <c r="B2" s="29"/>
    </row>
    <row r="3" spans="2:11" s="30" customFormat="1" x14ac:dyDescent="0.4">
      <c r="B3" s="29" t="str">
        <f>'Title Sheet'!B10</f>
        <v>Preliminary ITT/ISP Appendix A - Evaluation Matrix</v>
      </c>
    </row>
    <row r="5" spans="2:11" x14ac:dyDescent="0.4">
      <c r="B5" s="117" t="s">
        <v>84</v>
      </c>
      <c r="C5" s="117"/>
      <c r="D5" s="117"/>
      <c r="E5" s="117"/>
    </row>
    <row r="7" spans="2:11" s="30" customFormat="1" ht="20.100000000000001" customHeight="1" x14ac:dyDescent="0.4">
      <c r="B7" s="81" t="s">
        <v>26</v>
      </c>
      <c r="C7" s="80" t="s">
        <v>32</v>
      </c>
      <c r="D7" s="80" t="s">
        <v>48</v>
      </c>
      <c r="E7" s="80"/>
      <c r="F7" s="80"/>
      <c r="G7" s="80"/>
      <c r="H7" s="80"/>
      <c r="I7" s="80"/>
      <c r="J7" s="80"/>
      <c r="K7" s="80"/>
    </row>
    <row r="8" spans="2:11" s="30" customFormat="1" ht="20.100000000000001" customHeight="1" x14ac:dyDescent="0.4">
      <c r="B8" s="81"/>
      <c r="C8" s="80"/>
      <c r="D8" s="44" t="s">
        <v>2</v>
      </c>
      <c r="E8" s="44" t="s">
        <v>3</v>
      </c>
      <c r="F8" s="44" t="s">
        <v>11</v>
      </c>
      <c r="G8" s="44" t="s">
        <v>12</v>
      </c>
      <c r="H8" s="44" t="s">
        <v>13</v>
      </c>
      <c r="I8" s="44" t="s">
        <v>14</v>
      </c>
      <c r="J8" s="44" t="s">
        <v>15</v>
      </c>
      <c r="K8" s="44" t="s">
        <v>47</v>
      </c>
    </row>
    <row r="9" spans="2:11" s="30" customFormat="1" ht="25.15" customHeight="1" x14ac:dyDescent="0.4">
      <c r="B9" s="81"/>
      <c r="C9" s="80"/>
      <c r="D9" s="45" t="str">
        <f>'Evaluation Scorecard - Bidder 1'!$D$5</f>
        <v>[BIDDER NAME1]</v>
      </c>
      <c r="E9" s="45" t="str">
        <f>'Evaluation Scorecard - Bidder 2'!$D$5</f>
        <v>[BIDDER NAME2]</v>
      </c>
      <c r="F9" s="45" t="str">
        <f>'Evaluation Scorecard - Bidder 3'!$D$5</f>
        <v>[BIDDER NAME3]</v>
      </c>
      <c r="G9" s="45" t="str">
        <f>'Evaluation Scorecard - Bidder 4'!$D$5</f>
        <v>[BIDDER NAME4]</v>
      </c>
      <c r="H9" s="45" t="str">
        <f>'Evaluation Scorecard - Bidder 5'!$D$5</f>
        <v>[BIDDER NAME5]</v>
      </c>
      <c r="I9" s="45" t="str">
        <f>'Evaluation Scorecard - Bidder 6'!$D$5</f>
        <v>[BIDDER NAME6]</v>
      </c>
      <c r="J9" s="45" t="str">
        <f>'Evaluation Scorecard - Bidder 7'!$D$5</f>
        <v>[BIDDER NAME7]</v>
      </c>
      <c r="K9" s="45" t="str">
        <f>'Evaluation Scorecard - Bidder 8'!$D$5</f>
        <v>[BIDDER NAME8]</v>
      </c>
    </row>
    <row r="10" spans="2:11" s="30" customFormat="1" ht="30" customHeight="1" x14ac:dyDescent="0.4">
      <c r="B10" s="79" t="s">
        <v>66</v>
      </c>
      <c r="C10" s="46" t="str">
        <f>'Sub-Criteria'!D7</f>
        <v>Overall Approach</v>
      </c>
      <c r="D10" s="38">
        <f>'Evaluation Scorecard - Bidder 1'!$I$9</f>
        <v>0</v>
      </c>
      <c r="E10" s="38">
        <f>'Evaluation Scorecard - Bidder 2'!$I$9</f>
        <v>0</v>
      </c>
      <c r="F10" s="38">
        <f>'Evaluation Scorecard - Bidder 3'!$I$9</f>
        <v>0</v>
      </c>
      <c r="G10" s="38">
        <f>'Evaluation Scorecard - Bidder 4'!$I$9</f>
        <v>0</v>
      </c>
      <c r="H10" s="38">
        <f>'Evaluation Scorecard - Bidder 5'!$I$9</f>
        <v>0</v>
      </c>
      <c r="I10" s="38">
        <f>'Evaluation Scorecard - Bidder 6'!$I$9</f>
        <v>0</v>
      </c>
      <c r="J10" s="38">
        <f>'Evaluation Scorecard - Bidder 7'!$I$9</f>
        <v>0</v>
      </c>
      <c r="K10" s="38">
        <f>'Evaluation Scorecard - Bidder 8'!$I$9</f>
        <v>0</v>
      </c>
    </row>
    <row r="11" spans="2:11" s="30" customFormat="1" ht="30" customHeight="1" x14ac:dyDescent="0.4">
      <c r="B11" s="79"/>
      <c r="C11" s="46" t="str">
        <f>'Sub-Criteria'!D8</f>
        <v>Procurement and Supply Chain Management</v>
      </c>
      <c r="D11" s="38">
        <f>'Evaluation Scorecard - Bidder 1'!$I$11</f>
        <v>0</v>
      </c>
      <c r="E11" s="38">
        <f>'Evaluation Scorecard - Bidder 2'!$I$11</f>
        <v>0</v>
      </c>
      <c r="F11" s="38">
        <f>'Evaluation Scorecard - Bidder 3'!$I$11</f>
        <v>0</v>
      </c>
      <c r="G11" s="38">
        <f>'Evaluation Scorecard - Bidder 4'!$I$11</f>
        <v>0</v>
      </c>
      <c r="H11" s="38">
        <f>'Evaluation Scorecard - Bidder 5'!$I$11</f>
        <v>0</v>
      </c>
      <c r="I11" s="38">
        <f>'Evaluation Scorecard - Bidder 6'!$I$11</f>
        <v>0</v>
      </c>
      <c r="J11" s="38">
        <f>'Evaluation Scorecard - Bidder 7'!$I$11</f>
        <v>0</v>
      </c>
      <c r="K11" s="38">
        <f>'Evaluation Scorecard - Bidder 8'!$I$11</f>
        <v>0</v>
      </c>
    </row>
    <row r="12" spans="2:11" s="30" customFormat="1" ht="30" customHeight="1" x14ac:dyDescent="0.4">
      <c r="B12" s="79"/>
      <c r="C12" s="46" t="str">
        <f>'Sub-Criteria'!D9</f>
        <v>Design Management</v>
      </c>
      <c r="D12" s="38">
        <f>'Evaluation Scorecard - Bidder 1'!$I$14</f>
        <v>0</v>
      </c>
      <c r="E12" s="38">
        <f>'Evaluation Scorecard - Bidder 2'!$I$14</f>
        <v>0</v>
      </c>
      <c r="F12" s="38">
        <f>'Evaluation Scorecard - Bidder 3'!$I$14</f>
        <v>0</v>
      </c>
      <c r="G12" s="38">
        <f>'Evaluation Scorecard - Bidder 4'!$I$14</f>
        <v>0</v>
      </c>
      <c r="H12" s="38">
        <f>'Evaluation Scorecard - Bidder 5'!$I$14</f>
        <v>0</v>
      </c>
      <c r="I12" s="38">
        <f>'Evaluation Scorecard - Bidder 6'!$I$14</f>
        <v>0</v>
      </c>
      <c r="J12" s="38">
        <f>'Evaluation Scorecard - Bidder 7'!$I$14</f>
        <v>0</v>
      </c>
      <c r="K12" s="38">
        <f>'Evaluation Scorecard - Bidder 8'!$I$14</f>
        <v>0</v>
      </c>
    </row>
    <row r="13" spans="2:11" s="30" customFormat="1" ht="30" customHeight="1" x14ac:dyDescent="0.4">
      <c r="B13" s="79"/>
      <c r="C13" s="46" t="str">
        <f>'Sub-Criteria'!D10</f>
        <v>Cost and Risk Management</v>
      </c>
      <c r="D13" s="38">
        <f>'Evaluation Scorecard - Bidder 1'!$I$16</f>
        <v>0</v>
      </c>
      <c r="E13" s="38">
        <f>'Evaluation Scorecard - Bidder 2'!$I$16</f>
        <v>0</v>
      </c>
      <c r="F13" s="38">
        <f>'Evaluation Scorecard - Bidder 3'!$I$16</f>
        <v>0</v>
      </c>
      <c r="G13" s="38">
        <f>'Evaluation Scorecard - Bidder 4'!$I$16</f>
        <v>0</v>
      </c>
      <c r="H13" s="38">
        <f>'Evaluation Scorecard - Bidder 5'!$I$16</f>
        <v>0</v>
      </c>
      <c r="I13" s="38">
        <f>'Evaluation Scorecard - Bidder 6'!$I$16</f>
        <v>0</v>
      </c>
      <c r="J13" s="38">
        <f>'Evaluation Scorecard - Bidder 7'!$I$16</f>
        <v>0</v>
      </c>
      <c r="K13" s="38">
        <f>'Evaluation Scorecard - Bidder 8'!$I$16</f>
        <v>0</v>
      </c>
    </row>
    <row r="14" spans="2:11" s="49" customFormat="1" ht="30" customHeight="1" x14ac:dyDescent="0.4">
      <c r="B14" s="79"/>
      <c r="C14" s="47" t="s">
        <v>18</v>
      </c>
      <c r="D14" s="48">
        <f>'Evaluation Scorecard - Bidder 1'!$I$17</f>
        <v>0</v>
      </c>
      <c r="E14" s="48">
        <f>'Evaluation Scorecard - Bidder 2'!$I$17</f>
        <v>0</v>
      </c>
      <c r="F14" s="48">
        <f>'Evaluation Scorecard - Bidder 3'!$I$17</f>
        <v>0</v>
      </c>
      <c r="G14" s="48">
        <f>'Evaluation Scorecard - Bidder 4'!$I$17</f>
        <v>0</v>
      </c>
      <c r="H14" s="48">
        <f>'Evaluation Scorecard - Bidder 5'!$I$17</f>
        <v>0</v>
      </c>
      <c r="I14" s="48">
        <f>'Evaluation Scorecard - Bidder 6'!$I$17</f>
        <v>0</v>
      </c>
      <c r="J14" s="48">
        <f>'Evaluation Scorecard - Bidder 7'!$I$17</f>
        <v>0</v>
      </c>
      <c r="K14" s="48">
        <f>'Evaluation Scorecard - Bidder 8'!$I$17</f>
        <v>0</v>
      </c>
    </row>
    <row r="15" spans="2:11" s="30" customFormat="1" ht="30" customHeight="1" x14ac:dyDescent="0.4">
      <c r="B15" s="79" t="s">
        <v>67</v>
      </c>
      <c r="C15" s="50" t="str">
        <f>'Sub-Criteria'!D11</f>
        <v>Price Commitment</v>
      </c>
      <c r="D15" s="65" t="str">
        <f>'Evaluation Scorecard - Bidder 1'!$G$22</f>
        <v>FAIL</v>
      </c>
      <c r="E15" s="65" t="str">
        <f>'Evaluation Scorecard - Bidder 2'!$G$22</f>
        <v>FAIL</v>
      </c>
      <c r="F15" s="65" t="str">
        <f>'Evaluation Scorecard - Bidder 3'!$G$22</f>
        <v>FAIL</v>
      </c>
      <c r="G15" s="65" t="str">
        <f>'Evaluation Scorecard - Bidder 4'!$G$22</f>
        <v>FAIL</v>
      </c>
      <c r="H15" s="65" t="str">
        <f>'Evaluation Scorecard - Bidder 5'!$G$22</f>
        <v>FAIL</v>
      </c>
      <c r="I15" s="65" t="str">
        <f>'Evaluation Scorecard - Bidder 6'!$G$22</f>
        <v>FAIL</v>
      </c>
      <c r="J15" s="65" t="str">
        <f>'Evaluation Scorecard - Bidder 7'!$G$22</f>
        <v>FAIL</v>
      </c>
      <c r="K15" s="65" t="str">
        <f>'Evaluation Scorecard - Bidder 8'!$G$22</f>
        <v>FAIL</v>
      </c>
    </row>
    <row r="16" spans="2:11" s="30" customFormat="1" ht="30" customHeight="1" x14ac:dyDescent="0.4">
      <c r="B16" s="79"/>
      <c r="C16" s="50" t="str">
        <f>'Sub-Criteria'!D12</f>
        <v>Management of Price Risk</v>
      </c>
      <c r="D16" s="38">
        <f>'Evaluation Scorecard - Bidder 1'!$I$23</f>
        <v>0</v>
      </c>
      <c r="E16" s="38">
        <f>'Evaluation Scorecard - Bidder 2'!$I$23</f>
        <v>0</v>
      </c>
      <c r="F16" s="38">
        <f>'Evaluation Scorecard - Bidder 3'!$I$23</f>
        <v>0</v>
      </c>
      <c r="G16" s="38">
        <f>'Evaluation Scorecard - Bidder 4'!$I$23</f>
        <v>0</v>
      </c>
      <c r="H16" s="38">
        <f>'Evaluation Scorecard - Bidder 5'!$I$23</f>
        <v>0</v>
      </c>
      <c r="I16" s="38">
        <f>'Evaluation Scorecard - Bidder 6'!$I$23</f>
        <v>0</v>
      </c>
      <c r="J16" s="38">
        <f>'Evaluation Scorecard - Bidder 7'!$I$23</f>
        <v>0</v>
      </c>
      <c r="K16" s="38">
        <f>'Evaluation Scorecard - Bidder 8'!$I$23</f>
        <v>0</v>
      </c>
    </row>
    <row r="17" spans="2:11" s="30" customFormat="1" ht="30" customHeight="1" x14ac:dyDescent="0.4">
      <c r="B17" s="79"/>
      <c r="C17" s="47" t="s">
        <v>36</v>
      </c>
      <c r="D17" s="48">
        <f>'Evaluation Scorecard - Bidder 1'!$I$25</f>
        <v>0</v>
      </c>
      <c r="E17" s="48">
        <f>'Evaluation Scorecard - Bidder 2'!$I$25</f>
        <v>0</v>
      </c>
      <c r="F17" s="48">
        <f>'Evaluation Scorecard - Bidder 3'!$I$25</f>
        <v>0</v>
      </c>
      <c r="G17" s="48">
        <f>'Evaluation Scorecard - Bidder 4'!$I$25</f>
        <v>0</v>
      </c>
      <c r="H17" s="48">
        <f>'Evaluation Scorecard - Bidder 5'!$I$25</f>
        <v>0</v>
      </c>
      <c r="I17" s="48">
        <f>'Evaluation Scorecard - Bidder 6'!$I$25</f>
        <v>0</v>
      </c>
      <c r="J17" s="48">
        <f>'Evaluation Scorecard - Bidder 7'!$I$25</f>
        <v>0</v>
      </c>
      <c r="K17" s="48">
        <f>'Evaluation Scorecard - Bidder 8'!$I$25</f>
        <v>0</v>
      </c>
    </row>
    <row r="18" spans="2:11" s="30" customFormat="1" ht="30" customHeight="1" x14ac:dyDescent="0.4">
      <c r="B18" s="77" t="s">
        <v>10</v>
      </c>
      <c r="C18" s="78"/>
      <c r="D18" s="51">
        <f>'Evaluation Scorecard - Bidder 1'!$I$27</f>
        <v>0</v>
      </c>
      <c r="E18" s="51">
        <f>'Evaluation Scorecard - Bidder 2'!$I$27</f>
        <v>0</v>
      </c>
      <c r="F18" s="51">
        <f>'Evaluation Scorecard - Bidder 3'!$I$27</f>
        <v>0</v>
      </c>
      <c r="G18" s="51">
        <f>'Evaluation Scorecard - Bidder 4'!$I$27</f>
        <v>0</v>
      </c>
      <c r="H18" s="51">
        <f>'Evaluation Scorecard - Bidder 5'!$I$27</f>
        <v>0</v>
      </c>
      <c r="I18" s="51">
        <f>'Evaluation Scorecard - Bidder 6'!$I$27</f>
        <v>0</v>
      </c>
      <c r="J18" s="51">
        <f>'Evaluation Scorecard - Bidder 7'!$I$27</f>
        <v>0</v>
      </c>
      <c r="K18" s="51">
        <f>'Evaluation Scorecard - Bidder 8'!$I$27</f>
        <v>0</v>
      </c>
    </row>
  </sheetData>
  <sheetProtection algorithmName="SHA-512" hashValue="FK4Td8BnZ4Evp9VUqyH3pF6sxTp6TkUv8H/90m7E6N7kMM+ps1nHfQqcAZrA+FKXdQ20V0SvOXR8KdbX9JhHmg==" saltValue="RGupQ38aLPWi7fjKlQefJg==" spinCount="100000" sheet="1" objects="1" scenarios="1"/>
  <mergeCells count="7">
    <mergeCell ref="B5:E5"/>
    <mergeCell ref="B18:C18"/>
    <mergeCell ref="B15:B17"/>
    <mergeCell ref="C7:C9"/>
    <mergeCell ref="B10:B14"/>
    <mergeCell ref="B7:B9"/>
    <mergeCell ref="D7:K7"/>
  </mergeCells>
  <conditionalFormatting sqref="D15:K15">
    <cfRule type="containsText" dxfId="18" priority="2" operator="containsText" text="PASS">
      <formula>NOT(ISERROR(SEARCH("PASS",D15)))</formula>
    </cfRule>
    <cfRule type="containsText" dxfId="17" priority="3" operator="containsText" text="FAIL">
      <formula>NOT(ISERROR(SEARCH("FAIL",D15)))</formula>
    </cfRule>
  </conditionalFormatting>
  <conditionalFormatting sqref="D18:K18">
    <cfRule type="expression" dxfId="16" priority="1">
      <formula>$D$15="FAIL"</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zoomScale="70" zoomScaleNormal="70" workbookViewId="0">
      <pane xSplit="9" ySplit="6" topLeftCell="J7" activePane="bottomRight" state="frozen"/>
      <selection pane="topRight" activeCell="J1" sqref="J1"/>
      <selection pane="bottomLeft" activeCell="A7" sqref="A7"/>
      <selection pane="bottomRight" activeCell="J7" sqref="J7"/>
    </sheetView>
  </sheetViews>
  <sheetFormatPr defaultRowHeight="15" x14ac:dyDescent="0.4"/>
  <cols>
    <col min="1" max="1" width="3.33203125" style="30" customWidth="1"/>
    <col min="2" max="2" width="16.6640625" style="30" customWidth="1"/>
    <col min="3" max="3" width="11.88671875" style="30" customWidth="1"/>
    <col min="4" max="4" width="9.77734375" style="30" customWidth="1"/>
    <col min="5" max="6" width="60.5546875" style="42" customWidth="1"/>
    <col min="7" max="9" width="10.5546875" style="30" customWidth="1"/>
    <col min="10" max="10" width="3" style="30" customWidth="1"/>
    <col min="11" max="16384" width="8.88671875" style="30"/>
  </cols>
  <sheetData>
    <row r="1" spans="2:9" x14ac:dyDescent="0.4">
      <c r="B1" s="29" t="str">
        <f>'Title Sheet'!B8</f>
        <v>ESFA Construction Framework</v>
      </c>
      <c r="E1" s="30"/>
      <c r="F1" s="30"/>
    </row>
    <row r="2" spans="2:9" x14ac:dyDescent="0.4">
      <c r="B2" s="29"/>
      <c r="E2" s="30"/>
      <c r="F2" s="30"/>
    </row>
    <row r="3" spans="2:9" x14ac:dyDescent="0.4">
      <c r="B3" s="29" t="str">
        <f>'Title Sheet'!B10</f>
        <v>Preliminary ITT/ISP Appendix A - Evaluation Matrix</v>
      </c>
      <c r="E3" s="30"/>
      <c r="F3" s="30"/>
    </row>
    <row r="5" spans="2:9" ht="41.25" customHeight="1" x14ac:dyDescent="0.4">
      <c r="B5" s="86" t="s">
        <v>16</v>
      </c>
      <c r="C5" s="87"/>
      <c r="D5" s="118" t="s">
        <v>69</v>
      </c>
      <c r="E5" s="118"/>
      <c r="F5" s="118"/>
      <c r="G5" s="118"/>
      <c r="H5" s="118"/>
      <c r="I5" s="118"/>
    </row>
    <row r="6" spans="2:9" ht="45" customHeight="1" x14ac:dyDescent="0.4">
      <c r="B6" s="31" t="s">
        <v>41</v>
      </c>
      <c r="C6" s="31" t="s">
        <v>6</v>
      </c>
      <c r="D6" s="31" t="s">
        <v>9</v>
      </c>
      <c r="E6" s="31" t="s">
        <v>8</v>
      </c>
      <c r="F6" s="31" t="s">
        <v>50</v>
      </c>
      <c r="G6" s="32" t="s">
        <v>49</v>
      </c>
      <c r="H6" s="32" t="s">
        <v>31</v>
      </c>
      <c r="I6" s="32" t="s">
        <v>1</v>
      </c>
    </row>
    <row r="7" spans="2:9" ht="96.4" customHeight="1" x14ac:dyDescent="0.4">
      <c r="B7" s="88" t="str">
        <f>'Sub-Criteria'!D7</f>
        <v>Overall Approach</v>
      </c>
      <c r="C7" s="94">
        <f>'Sub-Criteria'!E7</f>
        <v>0.22500000000000001</v>
      </c>
      <c r="D7" s="33">
        <f>'Quality Questions'!D6</f>
        <v>1.1000000000000001</v>
      </c>
      <c r="E7" s="34" t="str">
        <f>'Quality Questions'!E6</f>
        <v>Please comment on the programme identified in the feasibility study for the scheme detailing when you propose to achieve key milestones. If the programme identified in the feasibility study is not achievable in your view, please provide justification.
Maximum of 1 x A3 programme and 750 words</v>
      </c>
      <c r="F7" s="119"/>
      <c r="G7" s="120"/>
      <c r="H7" s="61">
        <f>'Quality Questions'!F6</f>
        <v>7.4999999999999997E-2</v>
      </c>
      <c r="I7" s="35">
        <f>(G7/5)*H7</f>
        <v>0</v>
      </c>
    </row>
    <row r="8" spans="2:9" ht="105.75" customHeight="1" x14ac:dyDescent="0.4">
      <c r="B8" s="88"/>
      <c r="C8" s="94"/>
      <c r="D8" s="33">
        <f>'Quality Questions'!D7</f>
        <v>1.2</v>
      </c>
      <c r="E8" s="34" t="str">
        <f>'Quality Questions'!E7</f>
        <v>Please describe who you understand to be the key stakeholders for the scheme and how you will engage with and manage those stakeholders in order to ensure an affordable and deliverable solution
Maximum of 1,000 words</v>
      </c>
      <c r="F8" s="119"/>
      <c r="G8" s="120"/>
      <c r="H8" s="61">
        <f>'Quality Questions'!F7</f>
        <v>0.15</v>
      </c>
      <c r="I8" s="35">
        <f>(G8/5)*H8</f>
        <v>0</v>
      </c>
    </row>
    <row r="9" spans="2:9" ht="25.15" customHeight="1" x14ac:dyDescent="0.4">
      <c r="B9" s="88"/>
      <c r="C9" s="94"/>
      <c r="D9" s="89" t="s">
        <v>40</v>
      </c>
      <c r="E9" s="89"/>
      <c r="F9" s="89"/>
      <c r="G9" s="89"/>
      <c r="H9" s="89"/>
      <c r="I9" s="63">
        <f>SUM(I7:I8)</f>
        <v>0</v>
      </c>
    </row>
    <row r="10" spans="2:9" ht="330" x14ac:dyDescent="0.4">
      <c r="B10" s="88" t="str">
        <f>'Sub-Criteria'!D8</f>
        <v>Procurement and Supply Chain Management</v>
      </c>
      <c r="C10" s="94">
        <f>'Sub-Criteria'!E8</f>
        <v>0.17499999999999999</v>
      </c>
      <c r="D10" s="33">
        <f>'Quality Questions'!D8</f>
        <v>2.1</v>
      </c>
      <c r="E10" s="34" t="str">
        <f>'Quality Questions'!E8</f>
        <v xml:space="preserve"> Please demonstrate your team and supply chain capability and capacity to deliver this specific scheme. Including: 
a) Describing how you will organise and structure your team, including key roles and responsibilities;  
b) Providing project related CVs for a maximum of eight key members of your team, which demonstrate the individuals’ relevant experience for this scheme. The CVs provided should include bid manager, lead architect and lead environmental engineering consultant;
c) Where applicable, describing how you will select your team and supply chain for the future schools in the batch ensure the efficient delivery of those schemes
Maximum of 1,000 words (1,500 if section c applies) plus an organisation chart and CVs no longer than 1 page of A4 each. The organisation chart must not include details of responsibilities, which should be included in the 1,000 words of narrative. 
</v>
      </c>
      <c r="F10" s="119"/>
      <c r="G10" s="120"/>
      <c r="H10" s="61">
        <f>'Quality Questions'!F8</f>
        <v>0.17499999999999999</v>
      </c>
      <c r="I10" s="35">
        <f>(G10/5)*H10</f>
        <v>0</v>
      </c>
    </row>
    <row r="11" spans="2:9" ht="25.15" customHeight="1" x14ac:dyDescent="0.4">
      <c r="B11" s="88"/>
      <c r="C11" s="94"/>
      <c r="D11" s="89" t="s">
        <v>40</v>
      </c>
      <c r="E11" s="89"/>
      <c r="F11" s="89"/>
      <c r="G11" s="89"/>
      <c r="H11" s="89"/>
      <c r="I11" s="63">
        <f>SUM(I10:I10)</f>
        <v>0</v>
      </c>
    </row>
    <row r="12" spans="2:9" ht="255" x14ac:dyDescent="0.4">
      <c r="B12" s="88" t="str">
        <f>'Sub-Criteria'!D9</f>
        <v>Design Management</v>
      </c>
      <c r="C12" s="94">
        <f>'Sub-Criteria'!E9</f>
        <v>0.35</v>
      </c>
      <c r="D12" s="33">
        <f>'Quality Questions'!D9</f>
        <v>3.1</v>
      </c>
      <c r="E12" s="34" t="str">
        <f>'Quality Questions'!E9</f>
        <v xml:space="preserve">Please explain how you will manage the design process and deploy your team to ensure quality and cost-efficient proposals for this scheme. Please address the following stages in your answer: 
a) Invitation to Tender (Design Development) Stage
b) Submission of a Planning Application 
Your response should include a schedule of meetings, identifying who is required at each 
c) Where applicable, please describe how you will manage the engagement processes for the future schools in the batch to ensure the efficient delivery of those schemes
Maximum of 1,500 words (2,000 if section c applies)
</v>
      </c>
      <c r="F12" s="119"/>
      <c r="G12" s="120"/>
      <c r="H12" s="61">
        <f>'Quality Questions'!F9</f>
        <v>0.22500000000000001</v>
      </c>
      <c r="I12" s="35">
        <f>(G12/5)*H12</f>
        <v>0</v>
      </c>
    </row>
    <row r="13" spans="2:9" ht="116.65" customHeight="1" x14ac:dyDescent="0.4">
      <c r="B13" s="88"/>
      <c r="C13" s="94"/>
      <c r="D13" s="33">
        <f>'Quality Questions'!D10</f>
        <v>3.2</v>
      </c>
      <c r="E13" s="34" t="str">
        <f>'Quality Questions'!E10</f>
        <v>Please describe how will you ensure the effective delivery and integration of ICT infrastructure requirements and FF&amp;E (including legacy assets and equipment) in the design solution for the scheme
Maximum of 1,000 words</v>
      </c>
      <c r="F13" s="119"/>
      <c r="G13" s="121"/>
      <c r="H13" s="61">
        <f>'Quality Questions'!F10</f>
        <v>0.125</v>
      </c>
      <c r="I13" s="35">
        <f>(G13/5)*H13</f>
        <v>0</v>
      </c>
    </row>
    <row r="14" spans="2:9" ht="25.15" customHeight="1" x14ac:dyDescent="0.4">
      <c r="B14" s="95"/>
      <c r="C14" s="96"/>
      <c r="D14" s="89" t="s">
        <v>40</v>
      </c>
      <c r="E14" s="89"/>
      <c r="F14" s="89"/>
      <c r="G14" s="89"/>
      <c r="H14" s="89"/>
      <c r="I14" s="63">
        <f>SUM(I12:I13)</f>
        <v>0</v>
      </c>
    </row>
    <row r="15" spans="2:9" ht="110.65" customHeight="1" x14ac:dyDescent="0.4">
      <c r="B15" s="90" t="str">
        <f>'Sub-Criteria'!D10</f>
        <v>Cost and Risk Management</v>
      </c>
      <c r="C15" s="92">
        <f>'Sub-Criteria'!E10</f>
        <v>0.15</v>
      </c>
      <c r="D15" s="33">
        <f>'Quality Questions'!D11</f>
        <v>4.0999999999999996</v>
      </c>
      <c r="E15" s="34" t="str">
        <f>'Quality Questions'!E11</f>
        <v>Please describe what you consider to be the key challenges and risks specifically associated with the delivery of this scheme and how you will manage them.  
Maximum of 1,000 words</v>
      </c>
      <c r="F15" s="122"/>
      <c r="G15" s="120"/>
      <c r="H15" s="61">
        <f>'Quality Questions'!F11</f>
        <v>0.15</v>
      </c>
      <c r="I15" s="35">
        <f>(G15/5)*H15</f>
        <v>0</v>
      </c>
    </row>
    <row r="16" spans="2:9" ht="25.15" customHeight="1" x14ac:dyDescent="0.4">
      <c r="B16" s="91"/>
      <c r="C16" s="93"/>
      <c r="D16" s="89" t="s">
        <v>40</v>
      </c>
      <c r="E16" s="89"/>
      <c r="F16" s="89"/>
      <c r="G16" s="89"/>
      <c r="H16" s="89"/>
      <c r="I16" s="64">
        <f>SUM(I15)</f>
        <v>0</v>
      </c>
    </row>
    <row r="17" spans="1:16384" ht="42.75" customHeight="1" x14ac:dyDescent="0.4">
      <c r="B17" s="36" t="s">
        <v>44</v>
      </c>
      <c r="C17" s="60">
        <f>SUM(C7:C15)</f>
        <v>0.9</v>
      </c>
      <c r="D17" s="82" t="s">
        <v>18</v>
      </c>
      <c r="E17" s="83"/>
      <c r="F17" s="83"/>
      <c r="G17" s="83"/>
      <c r="H17" s="84"/>
      <c r="I17" s="37">
        <f>SUM(I16,I14,I11,I9)</f>
        <v>0</v>
      </c>
    </row>
    <row r="19" spans="1:16384" x14ac:dyDescent="0.4">
      <c r="E19" s="30"/>
      <c r="F19" s="30"/>
    </row>
    <row r="20" spans="1:16384" x14ac:dyDescent="0.4">
      <c r="E20" s="30"/>
      <c r="F20" s="30"/>
    </row>
    <row r="21" spans="1:16384" s="39" customFormat="1" ht="45" customHeight="1" x14ac:dyDescent="0.4">
      <c r="A21" s="30"/>
      <c r="B21" s="31" t="s">
        <v>41</v>
      </c>
      <c r="C21" s="31" t="s">
        <v>6</v>
      </c>
      <c r="D21" s="31" t="s">
        <v>9</v>
      </c>
      <c r="E21" s="31" t="s">
        <v>8</v>
      </c>
      <c r="F21" s="31" t="s">
        <v>39</v>
      </c>
      <c r="G21" s="32" t="s">
        <v>46</v>
      </c>
      <c r="H21" s="32" t="s">
        <v>31</v>
      </c>
      <c r="I21" s="32" t="s">
        <v>1</v>
      </c>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c r="XFD21" s="30"/>
    </row>
    <row r="22" spans="1:16384" s="39" customFormat="1" ht="73.900000000000006" customHeight="1" x14ac:dyDescent="0.4">
      <c r="A22" s="30"/>
      <c r="B22" s="57" t="str">
        <f>'Sub-Criteria'!D11</f>
        <v>Price Commitment</v>
      </c>
      <c r="C22" s="56" t="str">
        <f>'Sub-Criteria'!E11</f>
        <v>Pass/Fail</v>
      </c>
      <c r="D22" s="33">
        <f>'Pricing Requirements'!D6</f>
        <v>5.0999999999999996</v>
      </c>
      <c r="E22" s="34" t="str">
        <f>'Pricing Requirements'!E6</f>
        <v>Please confirm that you are able to deliver all of the requirements of this scheme within the stated budget and commit to doing so</v>
      </c>
      <c r="F22" s="119"/>
      <c r="G22" s="97" t="str">
        <f>IF(F22="The bidder has made an unqualified commitment to deliver the scheme requirements within budget","PASS","FAIL")</f>
        <v>FAIL</v>
      </c>
      <c r="H22" s="98"/>
      <c r="I22" s="99"/>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c r="XFD22" s="30"/>
    </row>
    <row r="23" spans="1:16384" s="39" customFormat="1" ht="108.75" customHeight="1" x14ac:dyDescent="0.4">
      <c r="A23" s="30"/>
      <c r="B23" s="88" t="str">
        <f>'Sub-Criteria'!D12</f>
        <v>Management of Price Risk</v>
      </c>
      <c r="C23" s="96">
        <f>'Sub-Criteria'!E12</f>
        <v>0.1</v>
      </c>
      <c r="D23" s="33">
        <f>'Pricing Requirements'!D7</f>
        <v>6.1</v>
      </c>
      <c r="E23" s="34" t="str">
        <f>'Pricing Requirements'!E7</f>
        <v>Please describe your specific approach to the identification and management of price risk for the project to ensure the scheme is developed within budget. Where appropriate, your response should include a list of any additional surveys to be undertaken, their timing and rationale. 
Maximum of 1,500 words</v>
      </c>
      <c r="F23" s="119"/>
      <c r="G23" s="120"/>
      <c r="H23" s="61">
        <f>'Pricing Requirements'!F7</f>
        <v>0.1</v>
      </c>
      <c r="I23" s="35">
        <f>(G23/5)*H23</f>
        <v>0</v>
      </c>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c r="XFD23" s="30"/>
    </row>
    <row r="24" spans="1:16384" s="39" customFormat="1" ht="25.15" customHeight="1" x14ac:dyDescent="0.4">
      <c r="A24" s="30"/>
      <c r="B24" s="88"/>
      <c r="C24" s="96"/>
      <c r="D24" s="89" t="s">
        <v>40</v>
      </c>
      <c r="E24" s="89"/>
      <c r="F24" s="89"/>
      <c r="G24" s="89"/>
      <c r="H24" s="89"/>
      <c r="I24" s="63">
        <f>SUM(I23:I23)</f>
        <v>0</v>
      </c>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c r="XFD24" s="30"/>
    </row>
    <row r="25" spans="1:16384" ht="42.95" customHeight="1" x14ac:dyDescent="0.4">
      <c r="B25" s="36" t="s">
        <v>45</v>
      </c>
      <c r="C25" s="60">
        <f>C23</f>
        <v>0.1</v>
      </c>
      <c r="D25" s="82" t="s">
        <v>36</v>
      </c>
      <c r="E25" s="83"/>
      <c r="F25" s="83"/>
      <c r="G25" s="83"/>
      <c r="H25" s="84"/>
      <c r="I25" s="37">
        <f>I24</f>
        <v>0</v>
      </c>
    </row>
    <row r="26" spans="1:16384" ht="15.75" customHeight="1" x14ac:dyDescent="0.4">
      <c r="E26" s="29"/>
      <c r="F26" s="40"/>
    </row>
    <row r="27" spans="1:16384" ht="31.5" customHeight="1" x14ac:dyDescent="0.4">
      <c r="B27" s="85" t="s">
        <v>42</v>
      </c>
      <c r="C27" s="85"/>
      <c r="D27" s="85"/>
      <c r="E27" s="85"/>
      <c r="F27" s="85"/>
      <c r="G27" s="85"/>
      <c r="H27" s="85"/>
      <c r="I27" s="41">
        <f>SUM(I25,I17)</f>
        <v>0</v>
      </c>
    </row>
  </sheetData>
  <sheetProtection algorithmName="SHA-512" hashValue="QlVxe/uPyNTJd0rbfDJ4Xu4LvgyA9y1q7I0W6RrZzKchcUkRRwBbeut4Q3ZyD+zY7Xqvh93kJxbY5WjUTRquXg==" saltValue="s3vKc+vdKgiwfV0N/F1hmw==" spinCount="100000" sheet="1" formatRows="0"/>
  <mergeCells count="21">
    <mergeCell ref="D11:H11"/>
    <mergeCell ref="D14:H14"/>
    <mergeCell ref="C23:C24"/>
    <mergeCell ref="D24:H24"/>
    <mergeCell ref="G22:I22"/>
    <mergeCell ref="D25:H25"/>
    <mergeCell ref="B27:H27"/>
    <mergeCell ref="B5:C5"/>
    <mergeCell ref="B23:B24"/>
    <mergeCell ref="D17:H17"/>
    <mergeCell ref="D16:H16"/>
    <mergeCell ref="B15:B16"/>
    <mergeCell ref="C15:C16"/>
    <mergeCell ref="D5:I5"/>
    <mergeCell ref="B7:B9"/>
    <mergeCell ref="C7:C9"/>
    <mergeCell ref="B10:B11"/>
    <mergeCell ref="C10:C11"/>
    <mergeCell ref="B12:B14"/>
    <mergeCell ref="C12:C14"/>
    <mergeCell ref="D9:H9"/>
  </mergeCells>
  <conditionalFormatting sqref="G22:I22">
    <cfRule type="containsText" dxfId="15" priority="1" operator="containsText" text="PASS">
      <formula>NOT(ISERROR(SEARCH("PASS",G22)))</formula>
    </cfRule>
    <cfRule type="containsText" dxfId="14" priority="2" operator="containsText" text="FAIL">
      <formula>NOT(ISERROR(SEARCH("FAIL",G22)))</formula>
    </cfRule>
  </conditionalFormatting>
  <dataValidations count="1">
    <dataValidation allowBlank="1" showDropDown="1" showInputMessage="1" showErrorMessage="1" sqref="H23 H15 H7:H8 H10 H12:H13"/>
  </dataValidations>
  <pageMargins left="0.7" right="0.7" top="0.75" bottom="0.75" header="0.3" footer="0.3"/>
  <pageSetup paperSize="9" orientation="portrait" r:id="rId1"/>
  <ignoredErrors>
    <ignoredError sqref="I11 I14 I9" formula="1"/>
  </ignoredErrors>
  <extLst>
    <ext xmlns:x14="http://schemas.microsoft.com/office/spreadsheetml/2009/9/main" uri="{CCE6A557-97BC-4b89-ADB6-D9C93CAAB3DF}">
      <x14:dataValidations xmlns:xm="http://schemas.microsoft.com/office/excel/2006/main" count="2">
        <x14:dataValidation type="list" allowBlank="1" showDropDown="1" showInputMessage="1" showErrorMessage="1">
          <x14:formula1>
            <xm:f>'Scoring Criteria'!$C$7:$C$12</xm:f>
          </x14:formula1>
          <xm:sqref>G7:G8 G10 G12:G13 G15 G23</xm:sqref>
        </x14:dataValidation>
        <x14:dataValidation type="list" allowBlank="1" showInputMessage="1" showErrorMessage="1">
          <x14:formula1>
            <xm:f>Admin!$A$1:$A$2</xm:f>
          </x14:formula1>
          <xm:sqref>F22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zoomScale="70" zoomScaleNormal="70" workbookViewId="0">
      <pane xSplit="9" ySplit="6" topLeftCell="J7" activePane="bottomRight" state="frozen"/>
      <selection pane="topRight" activeCell="J1" sqref="J1"/>
      <selection pane="bottomLeft" activeCell="A7" sqref="A7"/>
      <selection pane="bottomRight" activeCell="J7" sqref="J7"/>
    </sheetView>
  </sheetViews>
  <sheetFormatPr defaultRowHeight="15" x14ac:dyDescent="0.4"/>
  <cols>
    <col min="1" max="1" width="3.33203125" style="30" customWidth="1"/>
    <col min="2" max="2" width="16.6640625" style="30" customWidth="1"/>
    <col min="3" max="3" width="11.88671875" style="30" customWidth="1"/>
    <col min="4" max="4" width="9.77734375" style="30" customWidth="1"/>
    <col min="5" max="6" width="60.5546875" style="42" customWidth="1"/>
    <col min="7" max="9" width="10.5546875" style="30" customWidth="1"/>
    <col min="10" max="10" width="3" style="30" customWidth="1"/>
    <col min="11" max="16384" width="8.88671875" style="30"/>
  </cols>
  <sheetData>
    <row r="1" spans="2:9" x14ac:dyDescent="0.4">
      <c r="B1" s="29" t="str">
        <f>'Title Sheet'!B8</f>
        <v>ESFA Construction Framework</v>
      </c>
      <c r="E1" s="30"/>
      <c r="F1" s="30"/>
    </row>
    <row r="2" spans="2:9" x14ac:dyDescent="0.4">
      <c r="B2" s="29"/>
      <c r="E2" s="30"/>
      <c r="F2" s="30"/>
    </row>
    <row r="3" spans="2:9" x14ac:dyDescent="0.4">
      <c r="B3" s="29" t="str">
        <f>'Title Sheet'!B10</f>
        <v>Preliminary ITT/ISP Appendix A - Evaluation Matrix</v>
      </c>
      <c r="E3" s="30"/>
      <c r="F3" s="30"/>
    </row>
    <row r="5" spans="2:9" ht="41.25" customHeight="1" x14ac:dyDescent="0.4">
      <c r="B5" s="86" t="s">
        <v>16</v>
      </c>
      <c r="C5" s="87"/>
      <c r="D5" s="118" t="s">
        <v>70</v>
      </c>
      <c r="E5" s="118"/>
      <c r="F5" s="118"/>
      <c r="G5" s="118"/>
      <c r="H5" s="118"/>
      <c r="I5" s="118"/>
    </row>
    <row r="6" spans="2:9" ht="45" customHeight="1" x14ac:dyDescent="0.4">
      <c r="B6" s="31" t="s">
        <v>41</v>
      </c>
      <c r="C6" s="31" t="s">
        <v>6</v>
      </c>
      <c r="D6" s="31" t="s">
        <v>9</v>
      </c>
      <c r="E6" s="31" t="s">
        <v>8</v>
      </c>
      <c r="F6" s="31" t="s">
        <v>50</v>
      </c>
      <c r="G6" s="32" t="s">
        <v>49</v>
      </c>
      <c r="H6" s="32" t="s">
        <v>31</v>
      </c>
      <c r="I6" s="32" t="s">
        <v>1</v>
      </c>
    </row>
    <row r="7" spans="2:9" ht="96.4" customHeight="1" x14ac:dyDescent="0.4">
      <c r="B7" s="88" t="str">
        <f>'Sub-Criteria'!D7</f>
        <v>Overall Approach</v>
      </c>
      <c r="C7" s="94">
        <f>'Sub-Criteria'!E7</f>
        <v>0.22500000000000001</v>
      </c>
      <c r="D7" s="33">
        <f>'Quality Questions'!D6</f>
        <v>1.1000000000000001</v>
      </c>
      <c r="E7" s="34" t="str">
        <f>'Quality Questions'!E6</f>
        <v>Please comment on the programme identified in the feasibility study for the scheme detailing when you propose to achieve key milestones. If the programme identified in the feasibility study is not achievable in your view, please provide justification.
Maximum of 1 x A3 programme and 750 words</v>
      </c>
      <c r="F7" s="119"/>
      <c r="G7" s="120"/>
      <c r="H7" s="61">
        <f>'Quality Questions'!F6</f>
        <v>7.4999999999999997E-2</v>
      </c>
      <c r="I7" s="35">
        <f>(G7/5)*H7</f>
        <v>0</v>
      </c>
    </row>
    <row r="8" spans="2:9" ht="105.75" customHeight="1" x14ac:dyDescent="0.4">
      <c r="B8" s="88"/>
      <c r="C8" s="94"/>
      <c r="D8" s="33">
        <f>'Quality Questions'!D7</f>
        <v>1.2</v>
      </c>
      <c r="E8" s="34" t="str">
        <f>'Quality Questions'!E7</f>
        <v>Please describe who you understand to be the key stakeholders for the scheme and how you will engage with and manage those stakeholders in order to ensure an affordable and deliverable solution
Maximum of 1,000 words</v>
      </c>
      <c r="F8" s="119"/>
      <c r="G8" s="120"/>
      <c r="H8" s="61">
        <f>'Quality Questions'!F7</f>
        <v>0.15</v>
      </c>
      <c r="I8" s="35">
        <f>(G8/5)*H8</f>
        <v>0</v>
      </c>
    </row>
    <row r="9" spans="2:9" ht="25.15" customHeight="1" x14ac:dyDescent="0.4">
      <c r="B9" s="88"/>
      <c r="C9" s="94"/>
      <c r="D9" s="89" t="s">
        <v>40</v>
      </c>
      <c r="E9" s="89"/>
      <c r="F9" s="89"/>
      <c r="G9" s="89"/>
      <c r="H9" s="89"/>
      <c r="I9" s="63">
        <f>SUM(I7:I8)</f>
        <v>0</v>
      </c>
    </row>
    <row r="10" spans="2:9" ht="330" x14ac:dyDescent="0.4">
      <c r="B10" s="88" t="str">
        <f>'Sub-Criteria'!D8</f>
        <v>Procurement and Supply Chain Management</v>
      </c>
      <c r="C10" s="94">
        <f>'Sub-Criteria'!E8</f>
        <v>0.17499999999999999</v>
      </c>
      <c r="D10" s="33">
        <f>'Quality Questions'!D8</f>
        <v>2.1</v>
      </c>
      <c r="E10" s="34" t="str">
        <f>'Quality Questions'!E8</f>
        <v xml:space="preserve"> Please demonstrate your team and supply chain capability and capacity to deliver this specific scheme. Including: 
a) Describing how you will organise and structure your team, including key roles and responsibilities;  
b) Providing project related CVs for a maximum of eight key members of your team, which demonstrate the individuals’ relevant experience for this scheme. The CVs provided should include bid manager, lead architect and lead environmental engineering consultant;
c) Where applicable, describing how you will select your team and supply chain for the future schools in the batch ensure the efficient delivery of those schemes
Maximum of 1,000 words (1,500 if section c applies) plus an organisation chart and CVs no longer than 1 page of A4 each. The organisation chart must not include details of responsibilities, which should be included in the 1,000 words of narrative. 
</v>
      </c>
      <c r="F10" s="119"/>
      <c r="G10" s="120"/>
      <c r="H10" s="61">
        <f>'Quality Questions'!F8</f>
        <v>0.17499999999999999</v>
      </c>
      <c r="I10" s="35">
        <f>(G10/5)*H10</f>
        <v>0</v>
      </c>
    </row>
    <row r="11" spans="2:9" ht="25.15" customHeight="1" x14ac:dyDescent="0.4">
      <c r="B11" s="88"/>
      <c r="C11" s="94"/>
      <c r="D11" s="89" t="s">
        <v>40</v>
      </c>
      <c r="E11" s="89"/>
      <c r="F11" s="89"/>
      <c r="G11" s="89"/>
      <c r="H11" s="89"/>
      <c r="I11" s="63">
        <f>SUM(I10:I10)</f>
        <v>0</v>
      </c>
    </row>
    <row r="12" spans="2:9" ht="255" x14ac:dyDescent="0.4">
      <c r="B12" s="88" t="str">
        <f>'Sub-Criteria'!D9</f>
        <v>Design Management</v>
      </c>
      <c r="C12" s="94">
        <f>'Sub-Criteria'!E9</f>
        <v>0.35</v>
      </c>
      <c r="D12" s="33">
        <f>'Quality Questions'!D9</f>
        <v>3.1</v>
      </c>
      <c r="E12" s="34" t="str">
        <f>'Quality Questions'!E9</f>
        <v xml:space="preserve">Please explain how you will manage the design process and deploy your team to ensure quality and cost-efficient proposals for this scheme. Please address the following stages in your answer: 
a) Invitation to Tender (Design Development) Stage
b) Submission of a Planning Application 
Your response should include a schedule of meetings, identifying who is required at each 
c) Where applicable, please describe how you will manage the engagement processes for the future schools in the batch to ensure the efficient delivery of those schemes
Maximum of 1,500 words (2,000 if section c applies)
</v>
      </c>
      <c r="F12" s="119"/>
      <c r="G12" s="120"/>
      <c r="H12" s="61">
        <f>'Quality Questions'!F9</f>
        <v>0.22500000000000001</v>
      </c>
      <c r="I12" s="35">
        <f>(G12/5)*H12</f>
        <v>0</v>
      </c>
    </row>
    <row r="13" spans="2:9" ht="116.65" customHeight="1" x14ac:dyDescent="0.4">
      <c r="B13" s="88"/>
      <c r="C13" s="94"/>
      <c r="D13" s="33">
        <f>'Quality Questions'!D10</f>
        <v>3.2</v>
      </c>
      <c r="E13" s="34" t="str">
        <f>'Quality Questions'!E10</f>
        <v>Please describe how will you ensure the effective delivery and integration of ICT infrastructure requirements and FF&amp;E (including legacy assets and equipment) in the design solution for the scheme
Maximum of 1,000 words</v>
      </c>
      <c r="F13" s="119"/>
      <c r="G13" s="121"/>
      <c r="H13" s="61">
        <f>'Quality Questions'!F10</f>
        <v>0.125</v>
      </c>
      <c r="I13" s="35">
        <f>(G13/5)*H13</f>
        <v>0</v>
      </c>
    </row>
    <row r="14" spans="2:9" ht="25.15" customHeight="1" x14ac:dyDescent="0.4">
      <c r="B14" s="95"/>
      <c r="C14" s="96"/>
      <c r="D14" s="89" t="s">
        <v>40</v>
      </c>
      <c r="E14" s="89"/>
      <c r="F14" s="89"/>
      <c r="G14" s="89"/>
      <c r="H14" s="89"/>
      <c r="I14" s="63">
        <f>SUM(I12:I13)</f>
        <v>0</v>
      </c>
    </row>
    <row r="15" spans="2:9" ht="110.65" customHeight="1" x14ac:dyDescent="0.4">
      <c r="B15" s="90" t="str">
        <f>'Sub-Criteria'!D10</f>
        <v>Cost and Risk Management</v>
      </c>
      <c r="C15" s="92">
        <f>'Sub-Criteria'!E10</f>
        <v>0.15</v>
      </c>
      <c r="D15" s="33">
        <f>'Quality Questions'!D11</f>
        <v>4.0999999999999996</v>
      </c>
      <c r="E15" s="34" t="str">
        <f>'Quality Questions'!E11</f>
        <v>Please describe what you consider to be the key challenges and risks specifically associated with the delivery of this scheme and how you will manage them.  
Maximum of 1,000 words</v>
      </c>
      <c r="F15" s="122"/>
      <c r="G15" s="120"/>
      <c r="H15" s="61">
        <f>'Quality Questions'!F11</f>
        <v>0.15</v>
      </c>
      <c r="I15" s="35">
        <f>(G15/5)*H15</f>
        <v>0</v>
      </c>
    </row>
    <row r="16" spans="2:9" ht="25.15" customHeight="1" x14ac:dyDescent="0.4">
      <c r="B16" s="91"/>
      <c r="C16" s="93"/>
      <c r="D16" s="89" t="s">
        <v>40</v>
      </c>
      <c r="E16" s="89"/>
      <c r="F16" s="89"/>
      <c r="G16" s="89"/>
      <c r="H16" s="89"/>
      <c r="I16" s="64">
        <f>SUM(I15)</f>
        <v>0</v>
      </c>
    </row>
    <row r="17" spans="1:16384" ht="42.75" customHeight="1" x14ac:dyDescent="0.4">
      <c r="B17" s="57" t="s">
        <v>44</v>
      </c>
      <c r="C17" s="60">
        <f>SUM(C7:C15)</f>
        <v>0.9</v>
      </c>
      <c r="D17" s="82" t="s">
        <v>18</v>
      </c>
      <c r="E17" s="83"/>
      <c r="F17" s="83"/>
      <c r="G17" s="83"/>
      <c r="H17" s="84"/>
      <c r="I17" s="37">
        <f>SUM(I16,I14,I11,I9)</f>
        <v>0</v>
      </c>
    </row>
    <row r="19" spans="1:16384" x14ac:dyDescent="0.4">
      <c r="E19" s="30"/>
      <c r="F19" s="30"/>
    </row>
    <row r="20" spans="1:16384" x14ac:dyDescent="0.4">
      <c r="E20" s="30"/>
      <c r="F20" s="30"/>
    </row>
    <row r="21" spans="1:16384" s="39" customFormat="1" ht="45" customHeight="1" x14ac:dyDescent="0.4">
      <c r="A21" s="30"/>
      <c r="B21" s="31" t="s">
        <v>41</v>
      </c>
      <c r="C21" s="31" t="s">
        <v>6</v>
      </c>
      <c r="D21" s="31" t="s">
        <v>9</v>
      </c>
      <c r="E21" s="31" t="s">
        <v>8</v>
      </c>
      <c r="F21" s="31" t="s">
        <v>39</v>
      </c>
      <c r="G21" s="32" t="s">
        <v>46</v>
      </c>
      <c r="H21" s="32" t="s">
        <v>31</v>
      </c>
      <c r="I21" s="32" t="s">
        <v>1</v>
      </c>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c r="XFD21" s="30"/>
    </row>
    <row r="22" spans="1:16384" s="39" customFormat="1" ht="73.900000000000006" customHeight="1" x14ac:dyDescent="0.4">
      <c r="A22" s="30"/>
      <c r="B22" s="57" t="str">
        <f>'Sub-Criteria'!D11</f>
        <v>Price Commitment</v>
      </c>
      <c r="C22" s="56" t="str">
        <f>'Sub-Criteria'!E11</f>
        <v>Pass/Fail</v>
      </c>
      <c r="D22" s="33">
        <f>'Pricing Requirements'!D6</f>
        <v>5.0999999999999996</v>
      </c>
      <c r="E22" s="34" t="str">
        <f>'Pricing Requirements'!E6</f>
        <v>Please confirm that you are able to deliver all of the requirements of this scheme within the stated budget and commit to doing so</v>
      </c>
      <c r="F22" s="119"/>
      <c r="G22" s="97" t="str">
        <f>IF(F22="The bidder has made an unqualified commitment to deliver the scheme requirements within budget","PASS","FAIL")</f>
        <v>FAIL</v>
      </c>
      <c r="H22" s="98"/>
      <c r="I22" s="99"/>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c r="XFD22" s="30"/>
    </row>
    <row r="23" spans="1:16384" s="39" customFormat="1" ht="108.75" customHeight="1" x14ac:dyDescent="0.4">
      <c r="A23" s="30"/>
      <c r="B23" s="88" t="str">
        <f>'Sub-Criteria'!D12</f>
        <v>Management of Price Risk</v>
      </c>
      <c r="C23" s="96">
        <f>'Sub-Criteria'!E12</f>
        <v>0.1</v>
      </c>
      <c r="D23" s="33">
        <f>'Pricing Requirements'!D7</f>
        <v>6.1</v>
      </c>
      <c r="E23" s="34" t="str">
        <f>'Pricing Requirements'!E7</f>
        <v>Please describe your specific approach to the identification and management of price risk for the project to ensure the scheme is developed within budget. Where appropriate, your response should include a list of any additional surveys to be undertaken, their timing and rationale. 
Maximum of 1,500 words</v>
      </c>
      <c r="F23" s="119"/>
      <c r="G23" s="120"/>
      <c r="H23" s="61">
        <f>'Pricing Requirements'!F7</f>
        <v>0.1</v>
      </c>
      <c r="I23" s="35">
        <f>(G23/5)*H23</f>
        <v>0</v>
      </c>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c r="XFD23" s="30"/>
    </row>
    <row r="24" spans="1:16384" s="39" customFormat="1" ht="25.15" customHeight="1" x14ac:dyDescent="0.4">
      <c r="A24" s="30"/>
      <c r="B24" s="88"/>
      <c r="C24" s="96"/>
      <c r="D24" s="89" t="s">
        <v>40</v>
      </c>
      <c r="E24" s="89"/>
      <c r="F24" s="89"/>
      <c r="G24" s="89"/>
      <c r="H24" s="89"/>
      <c r="I24" s="63">
        <f>SUM(I23:I23)</f>
        <v>0</v>
      </c>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c r="XFD24" s="30"/>
    </row>
    <row r="25" spans="1:16384" ht="42.95" customHeight="1" x14ac:dyDescent="0.4">
      <c r="B25" s="57" t="s">
        <v>45</v>
      </c>
      <c r="C25" s="60">
        <f>C23</f>
        <v>0.1</v>
      </c>
      <c r="D25" s="82" t="s">
        <v>36</v>
      </c>
      <c r="E25" s="83"/>
      <c r="F25" s="83"/>
      <c r="G25" s="83"/>
      <c r="H25" s="84"/>
      <c r="I25" s="37">
        <f>I24</f>
        <v>0</v>
      </c>
    </row>
    <row r="26" spans="1:16384" ht="15.75" customHeight="1" x14ac:dyDescent="0.4">
      <c r="E26" s="29"/>
      <c r="F26" s="40"/>
    </row>
    <row r="27" spans="1:16384" ht="31.5" customHeight="1" x14ac:dyDescent="0.4">
      <c r="B27" s="85" t="s">
        <v>42</v>
      </c>
      <c r="C27" s="85"/>
      <c r="D27" s="85"/>
      <c r="E27" s="85"/>
      <c r="F27" s="85"/>
      <c r="G27" s="85"/>
      <c r="H27" s="85"/>
      <c r="I27" s="41">
        <f>SUM(I25,I17)</f>
        <v>0</v>
      </c>
    </row>
  </sheetData>
  <sheetProtection algorithmName="SHA-512" hashValue="UdYEl31Nm154zIHqKmZ7CgZY5a6b7Xrx9D+Zu2dWtRRCCIvcig0DETLUMDoegQN7j39qT8WyK4YCUphVouMzWA==" saltValue="jSJ59eGe3F+z15BJXhI+MA==" spinCount="100000" sheet="1" formatRows="0"/>
  <mergeCells count="21">
    <mergeCell ref="B27:H27"/>
    <mergeCell ref="D17:H17"/>
    <mergeCell ref="G22:I22"/>
    <mergeCell ref="B23:B24"/>
    <mergeCell ref="C23:C24"/>
    <mergeCell ref="D24:H24"/>
    <mergeCell ref="D25:H25"/>
    <mergeCell ref="B12:B14"/>
    <mergeCell ref="C12:C14"/>
    <mergeCell ref="D14:H14"/>
    <mergeCell ref="B15:B16"/>
    <mergeCell ref="C15:C16"/>
    <mergeCell ref="D16:H16"/>
    <mergeCell ref="B10:B11"/>
    <mergeCell ref="C10:C11"/>
    <mergeCell ref="D11:H11"/>
    <mergeCell ref="B5:C5"/>
    <mergeCell ref="D5:I5"/>
    <mergeCell ref="B7:B9"/>
    <mergeCell ref="C7:C9"/>
    <mergeCell ref="D9:H9"/>
  </mergeCells>
  <conditionalFormatting sqref="G22:I22">
    <cfRule type="containsText" dxfId="13" priority="1" operator="containsText" text="PASS">
      <formula>NOT(ISERROR(SEARCH("PASS",G22)))</formula>
    </cfRule>
    <cfRule type="containsText" dxfId="12" priority="2" operator="containsText" text="FAIL">
      <formula>NOT(ISERROR(SEARCH("FAIL",G22)))</formula>
    </cfRule>
  </conditionalFormatting>
  <dataValidations count="1">
    <dataValidation allowBlank="1" showDropDown="1" showInputMessage="1" showErrorMessage="1" sqref="H23 H15 H7:H8 H10 H12:H13"/>
  </dataValidations>
  <pageMargins left="0.7" right="0.7" top="0.75" bottom="0.75" header="0.3" footer="0.3"/>
  <pageSetup paperSize="9" orientation="portrait" r:id="rId1"/>
  <ignoredErrors>
    <ignoredError sqref="I9 I11 I14"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Admin!$A$1:$A$2</xm:f>
          </x14:formula1>
          <xm:sqref>F22</xm:sqref>
        </x14:dataValidation>
        <x14:dataValidation type="list" allowBlank="1" showDropDown="1" showInputMessage="1" showErrorMessage="1">
          <x14:formula1>
            <xm:f>'Scoring Criteria'!$C$7:$C$12</xm:f>
          </x14:formula1>
          <xm:sqref>G7:G8 G10 G12:G13 G15 G23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Unmanaged Document" ma:contentTypeID="0x010100F3B83613DBC6BD429A7A2C848FBC18DA10003F0F00763D0E574A97096A05623A92F3" ma:contentTypeVersion="43" ma:contentTypeDescription="For working documents that do not need to be declared as records.  Will be deleted two years after last modified date." ma:contentTypeScope="" ma:versionID="5c07a711a841e72474c77b1fe761a319">
  <xsd:schema xmlns:xsd="http://www.w3.org/2001/XMLSchema" xmlns:xs="http://www.w3.org/2001/XMLSchema" xmlns:p="http://schemas.microsoft.com/office/2006/metadata/properties" xmlns:ns1="http://schemas.microsoft.com/sharepoint/v3" xmlns:ns2="a8a264df-1c08-4c49-a50a-9f017d416f69" xmlns:ns3="c6ccb483-8f1f-4400-937f-167136f28778" xmlns:ns4="5edf021b-4c16-4062-abaf-42e27df41eb8" targetNamespace="http://schemas.microsoft.com/office/2006/metadata/properties" ma:root="true" ma:fieldsID="91750eaa5efb408ce19a6e43309ba32a" ns1:_="" ns2:_="" ns3:_="" ns4:_="">
    <xsd:import namespace="http://schemas.microsoft.com/sharepoint/v3"/>
    <xsd:import namespace="a8a264df-1c08-4c49-a50a-9f017d416f69"/>
    <xsd:import namespace="c6ccb483-8f1f-4400-937f-167136f28778"/>
    <xsd:import namespace="5edf021b-4c16-4062-abaf-42e27df41eb8"/>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2:TaxCatchAll" minOccurs="0"/>
                <xsd:element ref="ns2:TaxCatchAllLabel" minOccurs="0"/>
                <xsd:element ref="ns1:_vti_ItemDeclaredRecord" minOccurs="0"/>
                <xsd:element ref="ns2:id989b3a929f4cbca523ed074d7191ca" minOccurs="0"/>
                <xsd:element ref="ns2:hfc4e629dd024f3fb1f9e657043767db" minOccurs="0"/>
                <xsd:element ref="ns2:dfb6f701c815457f833fc35319f9755d" minOccurs="0"/>
                <xsd:element ref="ns2:hc8c9d6f9af3400280cc5986ca9e71f2" minOccurs="0"/>
                <xsd:element ref="ns3:IWPContributor" minOccurs="0"/>
                <xsd:element ref="ns4:h5181134883947a99a38d116ffff0102" minOccurs="0"/>
                <xsd:element ref="ns4:h5181134883947a99a38d116ffff000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ma:readOnly="false">
      <xsd:simpleType>
        <xsd:restriction base="dms:Note"/>
      </xsd:simpleType>
    </xsd:element>
    <xsd:element name="_vti_ItemDeclaredRecord" ma:index="18" nillable="true" ma:displayName="Declared Record" ma:description="" ma:hidden="true" ma:indexed="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a264df-1c08-4c49-a50a-9f017d416f6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description="" ma:hidden="true" ma:list="{1387daad-efe1-40bf-a1aa-b5eb85dca2a5}" ma:internalName="TaxCatchAll" ma:readOnly="false" ma:showField="CatchAllData" ma:web="a8a264df-1c08-4c49-a50a-9f017d416f69">
      <xsd:complexType>
        <xsd:complexContent>
          <xsd:extension base="dms:MultiChoiceLookup">
            <xsd:sequence>
              <xsd:element name="Value" type="dms:Lookup" maxOccurs="unbounded" minOccurs="0" nillable="true"/>
            </xsd:sequence>
          </xsd:extension>
        </xsd:complexContent>
      </xsd:complexType>
    </xsd:element>
    <xsd:element name="TaxCatchAllLabel" ma:index="16" nillable="true" ma:displayName="Taxonomy Catch All Column1" ma:description="" ma:list="{1387daad-efe1-40bf-a1aa-b5eb85dca2a5}" ma:internalName="TaxCatchAllLabel" ma:readOnly="true" ma:showField="CatchAllDataLabel" ma:web="a8a264df-1c08-4c49-a50a-9f017d416f69">
      <xsd:complexType>
        <xsd:complexContent>
          <xsd:extension base="dms:MultiChoiceLookup">
            <xsd:sequence>
              <xsd:element name="Value" type="dms:Lookup" maxOccurs="unbounded" minOccurs="0" nillable="true"/>
            </xsd:sequence>
          </xsd:extension>
        </xsd:complexContent>
      </xsd:complexType>
    </xsd:element>
    <xsd:element name="id989b3a929f4cbca523ed074d7191ca" ma:index="22" nillable="true" ma:taxonomy="true" ma:internalName="id989b3a929f4cbca523ed074d7191ca" ma:taxonomyFieldName="IWPFunction" ma:displayName="Function" ma:readOnly="false" ma:fieldId="{2d989b3a-929f-4cbc-a523-ed074d7191ca}" ma:taxonomyMulti="true" ma:sspId="ec07c698-60f5-424f-b9af-f4c59398b511" ma:termSetId="d25a8a8b-cc76-477b-9c8b-292b0e01012c" ma:anchorId="00000000-0000-0000-0000-000000000000" ma:open="false" ma:isKeyword="false">
      <xsd:complexType>
        <xsd:sequence>
          <xsd:element ref="pc:Terms" minOccurs="0" maxOccurs="1"/>
        </xsd:sequence>
      </xsd:complexType>
    </xsd:element>
    <xsd:element name="hfc4e629dd024f3fb1f9e657043767db" ma:index="23" ma:taxonomy="true" ma:internalName="hfc4e629dd024f3fb1f9e657043767db" ma:taxonomyFieldName="IWPRightsProtectiveMarking" ma:displayName="Rights: Protective Marking" ma:readOnly="false" ma:default="1;#Official|0884c477-2e62-47ea-b19c-5af6e91124c5" ma:fieldId="{1fc4e629-dd02-4f3f-b1f9-e657043767db}"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dfb6f701c815457f833fc35319f9755d" ma:index="24" nillable="true" ma:taxonomy="true" ma:internalName="dfb6f701c815457f833fc35319f9755d" ma:taxonomyFieldName="IWPSiteType" ma:displayName="Site Type" ma:readOnly="false" ma:fieldId="{dfb6f701-c815-457f-833f-c35319f9755d}" ma:sspId="ec07c698-60f5-424f-b9af-f4c59398b511" ma:termSetId="68f3bd98-4d9d-4839-831a-d4827606df7e" ma:anchorId="00000000-0000-0000-0000-000000000000" ma:open="false" ma:isKeyword="false">
      <xsd:complexType>
        <xsd:sequence>
          <xsd:element ref="pc:Terms" minOccurs="0" maxOccurs="1"/>
        </xsd:sequence>
      </xsd:complexType>
    </xsd:element>
    <xsd:element name="hc8c9d6f9af3400280cc5986ca9e71f2" ma:index="25" ma:taxonomy="true" ma:internalName="hc8c9d6f9af3400280cc5986ca9e71f2" ma:taxonomyFieldName="IWPOrganisationalUnit" ma:displayName="Organisational Unit" ma:readOnly="false" ma:default="2;#EFA|f55057f6-e680-4dd8-a168-9494a8b9b0ae" ma:fieldId="{1c8c9d6f-9af3-4002-80cc-5986ca9e71f2}" ma:sspId="ec07c698-60f5-424f-b9af-f4c59398b511" ma:termSetId="b3e263f6-0ab6-425a-b3de-0e67f2faf76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6ccb483-8f1f-4400-937f-167136f28778" elementFormDefault="qualified">
    <xsd:import namespace="http://schemas.microsoft.com/office/2006/documentManagement/types"/>
    <xsd:import namespace="http://schemas.microsoft.com/office/infopath/2007/PartnerControls"/>
    <xsd:element name="IWPContributor" ma:index="26" nillable="true" ma:displayName="Contributor" ma:list="UserInfo" ma:SharePointGroup="0" ma:internalName="IWPContribut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df021b-4c16-4062-abaf-42e27df41eb8" elementFormDefault="qualified">
    <xsd:import namespace="http://schemas.microsoft.com/office/2006/documentManagement/types"/>
    <xsd:import namespace="http://schemas.microsoft.com/office/infopath/2007/PartnerControls"/>
    <xsd:element name="h5181134883947a99a38d116ffff0102" ma:index="27" ma:taxonomy="true" ma:internalName="h5181134883947a99a38d116ffff0102" ma:taxonomyFieldName="IWPOwner" ma:displayName="Owner" ma:readOnly="false" ma:default="3;#EFA|4a323c2c-9aef-47e8-b09b-131faf9bac1c" ma:fieldId="{15181134-8839-47a9-9a38-d116ffff0102}"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h5181134883947a99a38d116ffff0006" ma:index="29" nillable="true" ma:taxonomy="true" ma:internalName="h5181134883947a99a38d116ffff0006" ma:taxonomyFieldName="IWPSubject" ma:displayName="Subject" ma:readOnly="false" ma:fieldId="{15181134-8839-47a9-9a38-d116ffff0006}" ma:sspId="ec07c698-60f5-424f-b9af-f4c59398b511" ma:termSetId="33432453-e88c-4baa-94a6-467fc4fc06f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8a264df-1c08-4c49-a50a-9f017d416f69">
      <Value>3</Value>
      <Value>2</Value>
      <Value>1</Value>
    </TaxCatchAll>
    <_dlc_DocId xmlns="a8a264df-1c08-4c49-a50a-9f017d416f69">EWW5WYVFYK7W-4-213693</_dlc_DocId>
    <_dlc_DocIdUrl xmlns="a8a264df-1c08-4c49-a50a-9f017d416f69">
      <Url>https://educationgovuk.sharepoint.com/sites/efacpf/_layouts/15/DocIdRedir.aspx?ID=EWW5WYVFYK7W-4-213693</Url>
      <Description>EWW5WYVFYK7W-4-213693</Description>
    </_dlc_DocIdUrl>
    <TaxCatchAllLabel xmlns="a8a264df-1c08-4c49-a50a-9f017d416f69"/>
    <IWPContributor xmlns="c6ccb483-8f1f-4400-937f-167136f28778">
      <UserInfo>
        <DisplayName/>
        <AccountId xsi:nil="true"/>
        <AccountType/>
      </UserInfo>
    </IWPContributor>
    <hc8c9d6f9af3400280cc5986ca9e71f2 xmlns="a8a264df-1c08-4c49-a50a-9f017d416f69">
      <Terms xmlns="http://schemas.microsoft.com/office/infopath/2007/PartnerControls">
        <TermInfo xmlns="http://schemas.microsoft.com/office/infopath/2007/PartnerControls">
          <TermName xmlns="http://schemas.microsoft.com/office/infopath/2007/PartnerControls">EFA</TermName>
          <TermId xmlns="http://schemas.microsoft.com/office/infopath/2007/PartnerControls">f55057f6-e680-4dd8-a168-9494a8b9b0ae</TermId>
        </TermInfo>
      </Terms>
    </hc8c9d6f9af3400280cc5986ca9e71f2>
    <h5181134883947a99a38d116ffff0102 xmlns="5edf021b-4c16-4062-abaf-42e27df41eb8">
      <Terms xmlns="http://schemas.microsoft.com/office/infopath/2007/PartnerControls">
        <TermInfo xmlns="http://schemas.microsoft.com/office/infopath/2007/PartnerControls">
          <TermName xmlns="http://schemas.microsoft.com/office/infopath/2007/PartnerControls">EFA</TermName>
          <TermId xmlns="http://schemas.microsoft.com/office/infopath/2007/PartnerControls">4a323c2c-9aef-47e8-b09b-131faf9bac1c</TermId>
        </TermInfo>
      </Terms>
    </h5181134883947a99a38d116ffff0102>
    <h5181134883947a99a38d116ffff0006 xmlns="5edf021b-4c16-4062-abaf-42e27df41eb8">
      <Terms xmlns="http://schemas.microsoft.com/office/infopath/2007/PartnerControls"/>
    </h5181134883947a99a38d116ffff0006>
    <id989b3a929f4cbca523ed074d7191ca xmlns="a8a264df-1c08-4c49-a50a-9f017d416f69">
      <Terms xmlns="http://schemas.microsoft.com/office/infopath/2007/PartnerControls"/>
    </id989b3a929f4cbca523ed074d7191ca>
    <hfc4e629dd024f3fb1f9e657043767db xmlns="a8a264df-1c08-4c49-a50a-9f017d416f69">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hfc4e629dd024f3fb1f9e657043767db>
    <dfb6f701c815457f833fc35319f9755d xmlns="a8a264df-1c08-4c49-a50a-9f017d416f69">
      <Terms xmlns="http://schemas.microsoft.com/office/infopath/2007/PartnerControls"/>
    </dfb6f701c815457f833fc35319f9755d>
    <Comments xmlns="http://schemas.microsoft.com/sharepoint/v3"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DA21A3-D831-4148-80D9-94911AE05D25}"/>
</file>

<file path=customXml/itemProps2.xml><?xml version="1.0" encoding="utf-8"?>
<ds:datastoreItem xmlns:ds="http://schemas.openxmlformats.org/officeDocument/2006/customXml" ds:itemID="{E9B78560-A41C-4A8E-8E37-F313F191067F}">
  <ds:schemaRefs>
    <ds:schemaRef ds:uri="http://purl.org/dc/elements/1.1/"/>
    <ds:schemaRef ds:uri="http://schemas.microsoft.com/office/2006/metadata/properties"/>
    <ds:schemaRef ds:uri="http://purl.org/dc/terms/"/>
    <ds:schemaRef ds:uri="c7e11583-e7a5-4caa-8021-f60d336932bc"/>
    <ds:schemaRef ds:uri="http://schemas.microsoft.com/office/infopath/2007/PartnerControls"/>
    <ds:schemaRef ds:uri="http://schemas.microsoft.com/office/2006/documentManagement/types"/>
    <ds:schemaRef ds:uri="ba2294b9-6d6a-4c9b-a125-9e4b98f52ed2"/>
    <ds:schemaRef ds:uri="http://schemas.openxmlformats.org/package/2006/metadata/core-properties"/>
    <ds:schemaRef ds:uri="28fd5391-d675-4394-9ebe-6478328c49f6"/>
    <ds:schemaRef ds:uri="http://www.w3.org/XML/1998/namespace"/>
    <ds:schemaRef ds:uri="http://purl.org/dc/dcmitype/"/>
  </ds:schemaRefs>
</ds:datastoreItem>
</file>

<file path=customXml/itemProps3.xml><?xml version="1.0" encoding="utf-8"?>
<ds:datastoreItem xmlns:ds="http://schemas.openxmlformats.org/officeDocument/2006/customXml" ds:itemID="{B37D2BEC-CEFE-4247-9B47-B2A369C58F0D}">
  <ds:schemaRefs>
    <ds:schemaRef ds:uri="http://schemas.microsoft.com/sharepoint/events"/>
  </ds:schemaRefs>
</ds:datastoreItem>
</file>

<file path=customXml/itemProps4.xml><?xml version="1.0" encoding="utf-8"?>
<ds:datastoreItem xmlns:ds="http://schemas.openxmlformats.org/officeDocument/2006/customXml" ds:itemID="{033F1285-B454-4002-8C53-257332D5EC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Title Sheet</vt:lpstr>
      <vt:lpstr>Version Control</vt:lpstr>
      <vt:lpstr>Sub-Criteria</vt:lpstr>
      <vt:lpstr>Scoring Criteria</vt:lpstr>
      <vt:lpstr>Quality Questions</vt:lpstr>
      <vt:lpstr>Pricing Requirements</vt:lpstr>
      <vt:lpstr>Summary</vt:lpstr>
      <vt:lpstr>Evaluation Scorecard - Bidder 1</vt:lpstr>
      <vt:lpstr>Evaluation Scorecard - Bidder 2</vt:lpstr>
      <vt:lpstr>Evaluation Scorecard - Bidder 3</vt:lpstr>
      <vt:lpstr>Evaluation Scorecard - Bidder 4</vt:lpstr>
      <vt:lpstr>Evaluation Scorecard - Bidder 5</vt:lpstr>
      <vt:lpstr>Evaluation Scorecard - Bidder 6</vt:lpstr>
      <vt:lpstr>Evaluation Scorecard - Bidder 7</vt:lpstr>
      <vt:lpstr>Evaluation Scorecard - Bidder 8</vt:lpstr>
      <vt:lpstr>Admin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Preliminary ITT / ISP Appendix A - Evaluation Matrix</dc:title>
  <dc:creator>DAVENPORT, Rob</dc:creator>
  <cp:lastModifiedBy>WHITEHEAD, David</cp:lastModifiedBy>
  <dcterms:created xsi:type="dcterms:W3CDTF">2012-10-16T10:10:01Z</dcterms:created>
  <dcterms:modified xsi:type="dcterms:W3CDTF">2018-03-25T13:52:49Z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0x010100F3B83613DBC6BD429A7A2C848FBC18DA10003F0F00763D0E574A97096A05623A92F3</vt:lpwstr>
  </property>
  <property fmtid="{D5CDD505-2E9C-101B-9397-08002B2CF9AE}" pid="3" name="IWPOrganisationalUnit">
    <vt:lpwstr>2;#EFA|f55057f6-e680-4dd8-a168-9494a8b9b0ae</vt:lpwstr>
  </property>
  <property fmtid="{D5CDD505-2E9C-101B-9397-08002B2CF9AE}" pid="4" name="IWPOwner">
    <vt:lpwstr>3;#EFA|4a323c2c-9aef-47e8-b09b-131faf9bac1c</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13d5d6f8-05b9-4fe9-87ab-7788def5ea66</vt:lpwstr>
  </property>
  <property fmtid="{D5CDD505-2E9C-101B-9397-08002B2CF9AE}" pid="10" name="IconOverlay">
    <vt:lpwstr/>
  </property>
  <property fmtid="{D5CDD505-2E9C-101B-9397-08002B2CF9AE}" pid="11" name="Subject1">
    <vt:lpwstr/>
  </property>
  <property fmtid="{D5CDD505-2E9C-101B-9397-08002B2CF9AE}" pid="12" name="Function">
    <vt:lpwstr/>
  </property>
  <property fmtid="{D5CDD505-2E9C-101B-9397-08002B2CF9AE}" pid="13" name="SiteType">
    <vt:lpwstr/>
  </property>
  <property fmtid="{D5CDD505-2E9C-101B-9397-08002B2CF9AE}" pid="14" name="OrganisationalUnit">
    <vt:lpwstr>1;#ESFA|f55057f6-e680-4dd8-a168-9494a8b9b0ae</vt:lpwstr>
  </property>
  <property fmtid="{D5CDD505-2E9C-101B-9397-08002B2CF9AE}" pid="15" name="Owner">
    <vt:lpwstr>2;#ESFA|4a323c2c-9aef-47e8-b09b-131faf9bac1c</vt:lpwstr>
  </property>
  <property fmtid="{D5CDD505-2E9C-101B-9397-08002B2CF9AE}" pid="16" name="Rights:ProtectiveMarking">
    <vt:lpwstr>3;#Official|0884c477-2e62-47ea-b19c-5af6e91124c5</vt:lpwstr>
  </property>
</Properties>
</file>