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4335" windowWidth="24240" windowHeight="6810" tabRatio="778" activeTab="10"/>
  </bookViews>
  <sheets>
    <sheet name="April 2017" sheetId="1" r:id="rId1"/>
    <sheet name="May 2017" sheetId="2" r:id="rId2"/>
    <sheet name="June 2017" sheetId="3" r:id="rId3"/>
    <sheet name="July 2017" sheetId="4" r:id="rId4"/>
    <sheet name="August 2017" sheetId="5" r:id="rId5"/>
    <sheet name="September 2017" sheetId="6" r:id="rId6"/>
    <sheet name="October 2017" sheetId="7" r:id="rId7"/>
    <sheet name="November 2017" sheetId="8" r:id="rId8"/>
    <sheet name="December 2017" sheetId="9" r:id="rId9"/>
    <sheet name="January 2018" sheetId="10" r:id="rId10"/>
    <sheet name="February 2018" sheetId="11" r:id="rId11"/>
    <sheet name="March 2018" sheetId="12" r:id="rId12"/>
  </sheets>
  <calcPr calcId="162913"/>
</workbook>
</file>

<file path=xl/calcChain.xml><?xml version="1.0" encoding="utf-8"?>
<calcChain xmlns="http://schemas.openxmlformats.org/spreadsheetml/2006/main">
  <c r="AM6" i="3" l="1"/>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N6" i="5" s="1"/>
  <c r="AA6" i="5"/>
  <c r="Z6" i="5"/>
  <c r="Q6" i="5"/>
  <c r="AC6" i="5" s="1"/>
  <c r="P6" i="5"/>
  <c r="AB6" i="5" s="1"/>
  <c r="AM5" i="5"/>
  <c r="AJ5" i="5"/>
  <c r="AN5" i="5" s="1"/>
  <c r="AA5" i="5"/>
  <c r="Z5" i="5"/>
  <c r="Q5" i="5"/>
  <c r="AC5" i="5" s="1"/>
  <c r="P5" i="5"/>
  <c r="AB5" i="5" s="1"/>
  <c r="AM4" i="5"/>
  <c r="AJ4" i="5"/>
  <c r="AN4" i="5" s="1"/>
  <c r="AA4" i="5"/>
  <c r="Z4" i="5"/>
  <c r="Q4" i="5"/>
  <c r="AC4" i="5" s="1"/>
  <c r="P4" i="5"/>
  <c r="AB4" i="5" s="1"/>
  <c r="AM6" i="6"/>
  <c r="AJ6" i="6"/>
  <c r="AA6" i="6"/>
  <c r="Z6" i="6"/>
  <c r="Q6" i="6"/>
  <c r="AC6" i="6" s="1"/>
  <c r="P6" i="6"/>
  <c r="AB6" i="6" s="1"/>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A6" i="8"/>
  <c r="Z6" i="8"/>
  <c r="Q6" i="8"/>
  <c r="AC6" i="8" s="1"/>
  <c r="P6" i="8"/>
  <c r="AB6" i="8" s="1"/>
  <c r="AM5" i="8"/>
  <c r="AJ5" i="8"/>
  <c r="AA5" i="8"/>
  <c r="Z5" i="8"/>
  <c r="Q5" i="8"/>
  <c r="AC5" i="8" s="1"/>
  <c r="P5" i="8"/>
  <c r="AB5" i="8" s="1"/>
  <c r="AM4" i="8"/>
  <c r="AJ4" i="8"/>
  <c r="AA4" i="8"/>
  <c r="Z4" i="8"/>
  <c r="Q4" i="8"/>
  <c r="AC4" i="8" s="1"/>
  <c r="P4" i="8"/>
  <c r="AB4" i="8" s="1"/>
  <c r="AM6" i="9"/>
  <c r="AJ6" i="9"/>
  <c r="AA6" i="9"/>
  <c r="Z6" i="9"/>
  <c r="Q6" i="9"/>
  <c r="AC6" i="9" s="1"/>
  <c r="P6" i="9"/>
  <c r="AB6" i="9" s="1"/>
  <c r="AM5" i="9"/>
  <c r="AJ5" i="9"/>
  <c r="AN5" i="9" s="1"/>
  <c r="AA5" i="9"/>
  <c r="Z5" i="9"/>
  <c r="Q5" i="9"/>
  <c r="AC5" i="9" s="1"/>
  <c r="P5" i="9"/>
  <c r="AB5" i="9" s="1"/>
  <c r="AM4" i="9"/>
  <c r="AJ4" i="9"/>
  <c r="AN4" i="9" s="1"/>
  <c r="AA4" i="9"/>
  <c r="Z4" i="9"/>
  <c r="Q4" i="9"/>
  <c r="AC4" i="9" s="1"/>
  <c r="P4" i="9"/>
  <c r="AB4" i="9" s="1"/>
  <c r="AM6" i="10"/>
  <c r="AJ6" i="10"/>
  <c r="AA6" i="10"/>
  <c r="Z6" i="10"/>
  <c r="Q6" i="10"/>
  <c r="P6" i="10"/>
  <c r="AB6" i="10" s="1"/>
  <c r="AM5" i="10"/>
  <c r="AJ5" i="10"/>
  <c r="AA5" i="10"/>
  <c r="Z5" i="10"/>
  <c r="Q5" i="10"/>
  <c r="AC5" i="10" s="1"/>
  <c r="P5" i="10"/>
  <c r="AB5" i="10" s="1"/>
  <c r="AM4" i="10"/>
  <c r="AJ4" i="10"/>
  <c r="AA4" i="10"/>
  <c r="Z4" i="10"/>
  <c r="Q4" i="10"/>
  <c r="AC4" i="10" s="1"/>
  <c r="P4" i="10"/>
  <c r="AB4" i="10" s="1"/>
  <c r="AM6" i="11"/>
  <c r="AJ6" i="11"/>
  <c r="AA6" i="11"/>
  <c r="Z6" i="11"/>
  <c r="Q6" i="11"/>
  <c r="AC6" i="11" s="1"/>
  <c r="P6" i="11"/>
  <c r="AB6" i="11" s="1"/>
  <c r="AM5" i="11"/>
  <c r="AJ5" i="11"/>
  <c r="AN5" i="11" s="1"/>
  <c r="AA5" i="11"/>
  <c r="Z5" i="11"/>
  <c r="Q5" i="11"/>
  <c r="AC5" i="11" s="1"/>
  <c r="P5" i="11"/>
  <c r="AB5" i="11" s="1"/>
  <c r="AM4" i="11"/>
  <c r="AJ4" i="11"/>
  <c r="AA4" i="11"/>
  <c r="Z4" i="11"/>
  <c r="Q4" i="11"/>
  <c r="AC4" i="11" s="1"/>
  <c r="P4" i="11"/>
  <c r="AB4" i="11" s="1"/>
  <c r="AM6" i="12"/>
  <c r="AJ6" i="12"/>
  <c r="AN6" i="12" s="1"/>
  <c r="AA6" i="12"/>
  <c r="Z6" i="12"/>
  <c r="Q6" i="12"/>
  <c r="AC6" i="12" s="1"/>
  <c r="P6" i="12"/>
  <c r="AB6" i="12" s="1"/>
  <c r="AM5" i="12"/>
  <c r="AJ5" i="12"/>
  <c r="AA5" i="12"/>
  <c r="Z5" i="12"/>
  <c r="Q5" i="12"/>
  <c r="AC5" i="12" s="1"/>
  <c r="P5" i="12"/>
  <c r="AB5" i="12" s="1"/>
  <c r="AM4" i="12"/>
  <c r="AJ4" i="12"/>
  <c r="AN4" i="12" s="1"/>
  <c r="AA4" i="12"/>
  <c r="Z4" i="12"/>
  <c r="Q4" i="12"/>
  <c r="AC4" i="12" s="1"/>
  <c r="P4" i="12"/>
  <c r="AB4" i="12" s="1"/>
  <c r="AM6" i="2"/>
  <c r="AJ6" i="2"/>
  <c r="AA6" i="2"/>
  <c r="Z6" i="2"/>
  <c r="Q6" i="2"/>
  <c r="AC6" i="2" s="1"/>
  <c r="P6" i="2"/>
  <c r="AB6" i="2" s="1"/>
  <c r="AM5" i="2"/>
  <c r="AJ5" i="2"/>
  <c r="AN5" i="2" s="1"/>
  <c r="AA5" i="2"/>
  <c r="Z5" i="2"/>
  <c r="Q5" i="2"/>
  <c r="AC5" i="2" s="1"/>
  <c r="P5" i="2"/>
  <c r="AB5" i="2" s="1"/>
  <c r="AM4" i="2"/>
  <c r="AJ4" i="2"/>
  <c r="AA4" i="2"/>
  <c r="Z4" i="2"/>
  <c r="Q4" i="2"/>
  <c r="AC4" i="2" s="1"/>
  <c r="P4" i="2"/>
  <c r="AB4" i="2" s="1"/>
  <c r="AN4" i="10" l="1"/>
  <c r="AN5" i="10"/>
  <c r="AN6" i="10"/>
  <c r="AC6" i="10"/>
  <c r="AN6" i="9"/>
  <c r="AN4" i="8"/>
  <c r="AN5" i="8"/>
  <c r="AN6" i="8"/>
  <c r="AN4" i="7"/>
  <c r="AN5" i="7"/>
  <c r="AN6" i="7"/>
  <c r="AN4" i="6"/>
  <c r="AN5" i="6"/>
  <c r="AN6" i="6"/>
  <c r="AN4" i="4"/>
  <c r="AN5" i="4"/>
  <c r="AN6" i="4"/>
  <c r="AN4" i="3"/>
  <c r="AN5" i="3"/>
  <c r="AN6" i="3"/>
  <c r="AN6" i="2"/>
  <c r="AN4" i="11"/>
  <c r="AN4" i="2"/>
  <c r="AN5" i="12"/>
  <c r="AN6" i="11"/>
  <c r="AM5" i="1"/>
  <c r="AM6" i="1"/>
  <c r="AM4" i="1"/>
  <c r="AJ5" i="1"/>
  <c r="AN5" i="1" s="1"/>
  <c r="AJ6" i="1"/>
  <c r="AN6" i="1" s="1"/>
  <c r="AJ4" i="1"/>
  <c r="AN4" i="1" s="1"/>
  <c r="Z5" i="1"/>
  <c r="AB5" i="1" s="1"/>
  <c r="AA5" i="1"/>
  <c r="Z6" i="1"/>
  <c r="AA6" i="1"/>
  <c r="AA4" i="1"/>
  <c r="Z4" i="1"/>
  <c r="Q5" i="1"/>
  <c r="AC5" i="1" s="1"/>
  <c r="Q6" i="1"/>
  <c r="AC6" i="1" s="1"/>
  <c r="Q4" i="1"/>
  <c r="AC4" i="1" s="1"/>
  <c r="P5" i="1"/>
  <c r="P6" i="1"/>
  <c r="AB6" i="1" s="1"/>
  <c r="P4" i="1"/>
  <c r="AB4" i="1" s="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<sst xmlns="http://schemas.openxmlformats.org/spreadsheetml/2006/main" count="804" uniqueCount="40">
  <si>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</si>
  <si>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</si>
  <si>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</si>
  <si>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</si>
  <si>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</si>
  <si>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</si>
  <si>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</si>
  <si>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</si>
  <si>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</si>
  <si>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</si>
  <si>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</si>
  <si>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</si>
  <si>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</si>
  <si>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</si>
  <si>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</si>
  <si>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</si>
  <si>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</si>
  <si>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</si>
  <si>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</si>
  <si>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</si>
  <si>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</si>
  <si>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</si>
  <si>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</si>
  <si>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</si>
  <si>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</si>
  <si>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</si>
  <si>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</si>
  <si>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</si>
  <si>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</si>
  <si>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</si>
  <si>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</si>
  <si>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</si>
  <si>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</si>
  <si>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</si>
  <si>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</si>
  <si>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</si>
  <si>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</si>
  <si>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</si>
  <si>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Government Legal Department</t>
  </si>
  <si>
    <t>Total monthly cost of contingent labour: agency (clerical and admin) staff, interim managers and specialist contractors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</si>
</sst>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20">
    <xf numFmtId="0" fontId="0" fillId="0" borderId="0" xfId="0"/>
    <xf numFmtId="0" fontId="75" fillId="0" borderId="31" xfId="1" applyFont="1" applyFill="1" applyBorder="1" applyAlignment="1" applyProtection="1">
      <alignment horizontal="center" wrapText="1"/>
    </xf>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2" fontId="0" fillId="0" borderId="32" xfId="0" applyNumberFormat="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E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1" t="s">
        <v>31</v>
      </c>
      <c r="S3" s="1" t="s">
        <v>32</v>
      </c>
      <c r="T3" s="1" t="s">
        <v>31</v>
      </c>
      <c r="U3" s="1" t="s">
        <v>32</v>
      </c>
      <c r="V3" s="1" t="s">
        <v>31</v>
      </c>
      <c r="W3" s="1" t="s">
        <v>32</v>
      </c>
      <c r="X3" s="1" t="s">
        <v>31</v>
      </c>
      <c r="Y3" s="1" t="s">
        <v>32</v>
      </c>
      <c r="Z3" s="1"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3</v>
      </c>
      <c r="E4" s="9">
        <v>2.7777777777777777</v>
      </c>
      <c r="F4" s="8">
        <v>4</v>
      </c>
      <c r="G4" s="9">
        <v>4</v>
      </c>
      <c r="H4" s="8">
        <v>8</v>
      </c>
      <c r="I4" s="9">
        <v>8</v>
      </c>
      <c r="J4" s="8">
        <v>15</v>
      </c>
      <c r="K4" s="9">
        <v>14.8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141736.82</v>
      </c>
      <c r="AE4" s="11">
        <v>3733.34</v>
      </c>
      <c r="AF4" s="11">
        <v>0</v>
      </c>
      <c r="AG4" s="11">
        <v>0</v>
      </c>
      <c r="AH4" s="11">
        <v>30841.279999999999</v>
      </c>
      <c r="AI4" s="11">
        <v>16784.189999999999</v>
      </c>
      <c r="AJ4" s="12">
        <f>AD4+AE4+AF4+AG4+AH4+AI4</f>
        <v>193095.63</v>
      </c>
      <c r="AK4" s="14">
        <v>1872.84</v>
      </c>
      <c r="AL4" s="14"/>
      <c r="AM4" s="12">
        <f>AK4+AL4</f>
        <v>1872.84</v>
      </c>
      <c r="AN4" s="12">
        <f>AJ4+AM4</f>
        <v>194968.47</v>
      </c>
      <c r="AO4" s="7"/>
    </row>
    <row r="5" spans="1:41">
      <c r="A5" s="7" t="s">
        <v>36</v>
      </c>
      <c r="B5" s="7" t="s">
        <v>37</v>
      </c>
      <c r="C5" s="7" t="s">
        <v>35</v>
      </c>
      <c r="D5" s="8">
        <v>4</v>
      </c>
      <c r="E5" s="9">
        <v>3.810810810810811</v>
      </c>
      <c r="F5" s="8">
        <v>4</v>
      </c>
      <c r="G5" s="9">
        <v>3.8648648648648649</v>
      </c>
      <c r="H5" s="8">
        <v>1</v>
      </c>
      <c r="I5" s="9">
        <v>1</v>
      </c>
      <c r="J5" s="8">
        <v>17</v>
      </c>
      <c r="K5" s="9">
        <v>16.488888888888887</v>
      </c>
      <c r="L5" s="8">
        <v>1</v>
      </c>
      <c r="M5" s="9">
        <v>1</v>
      </c>
      <c r="N5" s="7"/>
      <c r="O5" s="7"/>
      <c r="P5" s="13">
        <f t="shared" ref="P5:P6" si="0">D5+F5+H5+J5+L5</f>
        <v>27</v>
      </c>
      <c r="Q5" s="15">
        <f t="shared" ref="Q5:Q6" si="1">E5+G5+I5+K5+M5</f>
        <v>26.164564564564564</v>
      </c>
      <c r="R5" s="7"/>
      <c r="S5" s="7"/>
      <c r="T5" s="7"/>
      <c r="U5" s="7"/>
      <c r="V5" s="7"/>
      <c r="W5" s="7"/>
      <c r="X5" s="7"/>
      <c r="Y5" s="7"/>
      <c r="Z5" s="13">
        <f t="shared" ref="Z5:Z6" si="2">R5+T5+V5+X5</f>
        <v>0</v>
      </c>
      <c r="AA5" s="15">
        <f t="shared" ref="AA5:AA6" si="3">S5+U5+W5+Y5</f>
        <v>0</v>
      </c>
      <c r="AB5" s="13">
        <f t="shared" ref="AB5:AB6" si="4">P5+Z5</f>
        <v>27</v>
      </c>
      <c r="AC5" s="15">
        <f t="shared" ref="AC5:AC6" si="5">Q5+AA5</f>
        <v>26.164564564564564</v>
      </c>
      <c r="AD5" s="10">
        <v>119117.42</v>
      </c>
      <c r="AE5" s="11">
        <v>262.5</v>
      </c>
      <c r="AF5" s="11">
        <v>0</v>
      </c>
      <c r="AG5" s="11">
        <v>0</v>
      </c>
      <c r="AH5" s="11">
        <v>26489.8</v>
      </c>
      <c r="AI5" s="11">
        <v>13827.39</v>
      </c>
      <c r="AJ5" s="12">
        <f t="shared" ref="AJ5:AJ6" si="6">AD5+AE5+AF5+AG5+AH5+AI5</f>
        <v>159697.10999999999</v>
      </c>
      <c r="AK5" s="14">
        <v>0</v>
      </c>
      <c r="AL5" s="14"/>
      <c r="AM5" s="12">
        <f t="shared" ref="AM5:AM6" si="7">AK5+AL5</f>
        <v>0</v>
      </c>
      <c r="AN5" s="12">
        <f t="shared" ref="AN5:AN6" si="8">AJ5+AM5</f>
        <v>159697.10999999999</v>
      </c>
      <c r="AO5" s="7"/>
    </row>
    <row r="6" spans="1:41">
      <c r="A6" s="7" t="s">
        <v>38</v>
      </c>
      <c r="B6" s="7" t="s">
        <v>37</v>
      </c>
      <c r="C6" s="7" t="s">
        <v>35</v>
      </c>
      <c r="D6" s="8">
        <v>92</v>
      </c>
      <c r="E6" s="9">
        <v>89.922222222222217</v>
      </c>
      <c r="F6" s="8">
        <v>241</v>
      </c>
      <c r="G6" s="9">
        <v>236.36914414414417</v>
      </c>
      <c r="H6" s="8">
        <v>170</v>
      </c>
      <c r="I6" s="9">
        <v>167.0678153153153</v>
      </c>
      <c r="J6" s="8">
        <v>1321</v>
      </c>
      <c r="K6" s="9">
        <v>1205.3381731121349</v>
      </c>
      <c r="L6" s="8">
        <v>163</v>
      </c>
      <c r="M6" s="9">
        <v>154.34336229086227</v>
      </c>
      <c r="N6" s="7"/>
      <c r="O6" s="7"/>
      <c r="P6" s="13">
        <f t="shared" si="0"/>
        <v>1987</v>
      </c>
      <c r="Q6" s="15">
        <f t="shared" si="1"/>
        <v>1853.0407170846788</v>
      </c>
      <c r="R6" s="7">
        <v>122</v>
      </c>
      <c r="S6" s="7">
        <v>121.03</v>
      </c>
      <c r="T6" s="7">
        <v>77</v>
      </c>
      <c r="U6" s="7">
        <v>75.709999999999994</v>
      </c>
      <c r="V6" s="7">
        <v>33</v>
      </c>
      <c r="W6" s="7">
        <v>33</v>
      </c>
      <c r="X6" s="7"/>
      <c r="Y6" s="7"/>
      <c r="Z6" s="13">
        <f t="shared" si="2"/>
        <v>232</v>
      </c>
      <c r="AA6" s="15">
        <f t="shared" si="3"/>
        <v>229.74</v>
      </c>
      <c r="AB6" s="13">
        <f t="shared" si="4"/>
        <v>2219</v>
      </c>
      <c r="AC6" s="15">
        <f t="shared" si="5"/>
        <v>2082.7807170846791</v>
      </c>
      <c r="AD6" s="10">
        <v>7875725.71</v>
      </c>
      <c r="AE6" s="11">
        <v>41332.42</v>
      </c>
      <c r="AF6" s="11">
        <v>6850</v>
      </c>
      <c r="AG6" s="11">
        <v>8029.32</v>
      </c>
      <c r="AH6" s="11">
        <v>1716668.62</v>
      </c>
      <c r="AI6" s="11">
        <v>901692.88</v>
      </c>
      <c r="AJ6" s="12">
        <f t="shared" si="6"/>
        <v>10550298.950000001</v>
      </c>
      <c r="AK6" s="14">
        <v>926727.39</v>
      </c>
      <c r="AL6" s="14"/>
      <c r="AM6" s="12">
        <f t="shared" si="7"/>
        <v>926727.39</v>
      </c>
      <c r="AN6" s="12">
        <f t="shared" si="8"/>
        <v>11477026.340000002</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H4:H6 J4:J6 L4:L6 D4:D6">
      <formula1>D4&gt;=E4</formula1>
    </dataValidation>
    <dataValidation type="custom" allowBlank="1" showInputMessage="1" showErrorMessage="1" errorTitle="FTE" error="The value entered in the FTE field must be less than or equal to the value entered in the headcount field." sqref="M4:M6 G4:G6 I4:I6 K4:K6 E4:E6">
      <formula1>E4&lt;=D4</formula1>
    </dataValidation>
    <dataValidation operator="greaterThanOrEqual" allowBlank="1" showInputMessage="1" showErrorMessage="1" sqref="AF4"/>
    <dataValidation type="decimal" operator="greaterThanOrEqual" allowBlank="1" showInputMessage="1" showErrorMessage="1" sqref="AD4:AE6 AG4:AI6 AF5:AF6 AK4:AL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topLeftCell="AG1" zoomScaleNormal="100" workbookViewId="0">
      <selection activeCell="AM11" sqref="AM11"/>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5.7777777777777777</v>
      </c>
      <c r="F4" s="8">
        <v>4</v>
      </c>
      <c r="G4" s="9">
        <v>4</v>
      </c>
      <c r="H4" s="8">
        <v>7</v>
      </c>
      <c r="I4" s="9">
        <v>7</v>
      </c>
      <c r="J4" s="8">
        <v>18</v>
      </c>
      <c r="K4" s="9">
        <v>17.2</v>
      </c>
      <c r="L4" s="8">
        <v>5</v>
      </c>
      <c r="M4" s="9">
        <v>5</v>
      </c>
      <c r="N4" s="7"/>
      <c r="O4" s="7"/>
      <c r="P4" s="13">
        <f>D4+F4+H4+J4+L4</f>
        <v>40</v>
      </c>
      <c r="Q4" s="15">
        <f>E4+G4+I4+K4+M4</f>
        <v>38.977777777777774</v>
      </c>
      <c r="R4" s="7"/>
      <c r="S4" s="7"/>
      <c r="T4" s="7"/>
      <c r="U4" s="7"/>
      <c r="V4" s="7"/>
      <c r="W4" s="7"/>
      <c r="X4" s="7"/>
      <c r="Y4" s="7"/>
      <c r="Z4" s="13">
        <f>R4+T4+V4+X4</f>
        <v>0</v>
      </c>
      <c r="AA4" s="15">
        <f>S4+U4+W4+Y4</f>
        <v>0</v>
      </c>
      <c r="AB4" s="13">
        <f>P4+Z4</f>
        <v>40</v>
      </c>
      <c r="AC4" s="15">
        <f>Q4+AA4</f>
        <v>38.977777777777774</v>
      </c>
      <c r="AD4" s="10">
        <v>157188.88</v>
      </c>
      <c r="AE4" s="11">
        <v>5255.5</v>
      </c>
      <c r="AF4" s="11">
        <v>0</v>
      </c>
      <c r="AG4" s="11">
        <v>0</v>
      </c>
      <c r="AH4" s="11">
        <v>33733.420000000006</v>
      </c>
      <c r="AI4" s="11">
        <v>18562.379999999997</v>
      </c>
      <c r="AJ4" s="12">
        <f>AD4+AE4+AF4+AG4+AH4+AI4</f>
        <v>214740.18000000002</v>
      </c>
      <c r="AK4" s="14">
        <v>0</v>
      </c>
      <c r="AL4" s="14">
        <v>0</v>
      </c>
      <c r="AM4" s="12">
        <f>AK4+AL4</f>
        <v>0</v>
      </c>
      <c r="AN4" s="12">
        <f>AJ4+AM4</f>
        <v>214740.18000000002</v>
      </c>
      <c r="AO4" s="7"/>
    </row>
    <row r="5" spans="1:41">
      <c r="A5" s="7" t="s">
        <v>36</v>
      </c>
      <c r="B5" s="7" t="s">
        <v>37</v>
      </c>
      <c r="C5" s="7" t="s">
        <v>35</v>
      </c>
      <c r="D5" s="8">
        <v>3</v>
      </c>
      <c r="E5" s="9">
        <v>3</v>
      </c>
      <c r="F5" s="8">
        <v>2</v>
      </c>
      <c r="G5" s="9">
        <v>2</v>
      </c>
      <c r="H5" s="8">
        <v>1</v>
      </c>
      <c r="I5" s="9">
        <v>1</v>
      </c>
      <c r="J5" s="8">
        <v>15</v>
      </c>
      <c r="K5" s="9">
        <v>14.888888888888889</v>
      </c>
      <c r="L5" s="8"/>
      <c r="M5" s="9"/>
      <c r="N5" s="7"/>
      <c r="O5" s="7"/>
      <c r="P5" s="13">
        <f t="shared" ref="P5:Q6" si="0">D5+F5+H5+J5+L5</f>
        <v>21</v>
      </c>
      <c r="Q5" s="15">
        <f t="shared" si="0"/>
        <v>20.888888888888889</v>
      </c>
      <c r="R5" s="7"/>
      <c r="S5" s="7"/>
      <c r="T5" s="7"/>
      <c r="U5" s="7"/>
      <c r="V5" s="7"/>
      <c r="W5" s="7"/>
      <c r="X5" s="7"/>
      <c r="Y5" s="7"/>
      <c r="Z5" s="13">
        <f t="shared" ref="Z5:AA6" si="1">R5+T5+V5+X5</f>
        <v>0</v>
      </c>
      <c r="AA5" s="15">
        <f t="shared" si="1"/>
        <v>0</v>
      </c>
      <c r="AB5" s="13">
        <f t="shared" ref="AB5:AC6" si="2">P5+Z5</f>
        <v>21</v>
      </c>
      <c r="AC5" s="15">
        <f t="shared" si="2"/>
        <v>20.888888888888889</v>
      </c>
      <c r="AD5" s="10">
        <v>99915.1</v>
      </c>
      <c r="AE5" s="11">
        <v>1095.83</v>
      </c>
      <c r="AF5" s="11">
        <v>0</v>
      </c>
      <c r="AG5" s="11">
        <v>0</v>
      </c>
      <c r="AH5" s="11">
        <v>22166.359999999997</v>
      </c>
      <c r="AI5" s="11">
        <v>11874.999999999998</v>
      </c>
      <c r="AJ5" s="12">
        <f t="shared" ref="AJ5:AJ6" si="3">AD5+AE5+AF5+AG5+AH5+AI5</f>
        <v>135052.29</v>
      </c>
      <c r="AK5" s="14">
        <v>0</v>
      </c>
      <c r="AL5" s="14">
        <v>-32616.55</v>
      </c>
      <c r="AM5" s="12">
        <f t="shared" ref="AM5:AM6" si="4">AK5+AL5</f>
        <v>-32616.55</v>
      </c>
      <c r="AN5" s="12">
        <f t="shared" ref="AN5:AN6" si="5">AJ5+AM5</f>
        <v>102435.74</v>
      </c>
      <c r="AO5" s="7"/>
    </row>
    <row r="6" spans="1:41">
      <c r="A6" s="7" t="s">
        <v>38</v>
      </c>
      <c r="B6" s="7" t="s">
        <v>37</v>
      </c>
      <c r="C6" s="7" t="s">
        <v>35</v>
      </c>
      <c r="D6" s="8">
        <v>70</v>
      </c>
      <c r="E6" s="9">
        <v>67.455555555555549</v>
      </c>
      <c r="F6" s="8">
        <v>256</v>
      </c>
      <c r="G6" s="9">
        <v>249.74924924924926</v>
      </c>
      <c r="H6" s="8">
        <v>199</v>
      </c>
      <c r="I6" s="9">
        <v>194.58566066066069</v>
      </c>
      <c r="J6" s="8">
        <v>1397</v>
      </c>
      <c r="K6" s="9">
        <v>1269.8113266838245</v>
      </c>
      <c r="L6" s="8">
        <v>172</v>
      </c>
      <c r="M6" s="9">
        <v>163.63390283140282</v>
      </c>
      <c r="N6" s="7"/>
      <c r="O6" s="7"/>
      <c r="P6" s="13">
        <f t="shared" si="0"/>
        <v>2094</v>
      </c>
      <c r="Q6" s="15">
        <f t="shared" si="0"/>
        <v>1945.2356949806926</v>
      </c>
      <c r="R6" s="16">
        <v>136</v>
      </c>
      <c r="S6" s="16">
        <v>135.04864864864862</v>
      </c>
      <c r="T6" s="16">
        <v>105</v>
      </c>
      <c r="U6" s="16">
        <v>104.02162162162161</v>
      </c>
      <c r="V6" s="16">
        <v>43</v>
      </c>
      <c r="W6" s="16">
        <v>43</v>
      </c>
      <c r="X6" s="7"/>
      <c r="Y6" s="7"/>
      <c r="Z6" s="13">
        <f t="shared" si="1"/>
        <v>284</v>
      </c>
      <c r="AA6" s="15">
        <f t="shared" si="1"/>
        <v>282.07027027027021</v>
      </c>
      <c r="AB6" s="13">
        <f t="shared" si="2"/>
        <v>2378</v>
      </c>
      <c r="AC6" s="15">
        <f t="shared" si="2"/>
        <v>2227.3059652509628</v>
      </c>
      <c r="AD6" s="10">
        <v>8434471.0500000007</v>
      </c>
      <c r="AE6" s="11">
        <v>36920.35</v>
      </c>
      <c r="AF6" s="11">
        <v>46150</v>
      </c>
      <c r="AG6" s="11">
        <v>2064.4300000000003</v>
      </c>
      <c r="AH6" s="11">
        <v>1825922.12</v>
      </c>
      <c r="AI6" s="11">
        <v>925494.57</v>
      </c>
      <c r="AJ6" s="12">
        <f t="shared" si="3"/>
        <v>11271022.52</v>
      </c>
      <c r="AK6" s="14">
        <v>1297674.5999999975</v>
      </c>
      <c r="AL6" s="14">
        <v>0</v>
      </c>
      <c r="AM6" s="12">
        <f t="shared" si="4"/>
        <v>1297674.5999999975</v>
      </c>
      <c r="AN6" s="12">
        <f t="shared" si="5"/>
        <v>12568697.119999997</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tabSelected="1" zoomScaleNormal="100" workbookViewId="0">
      <selection activeCell="AL23" sqref="AL2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3.78</v>
      </c>
      <c r="F4" s="8">
        <v>6</v>
      </c>
      <c r="G4" s="9">
        <v>6</v>
      </c>
      <c r="H4" s="8">
        <v>7</v>
      </c>
      <c r="I4" s="9">
        <v>7</v>
      </c>
      <c r="J4" s="8">
        <v>18</v>
      </c>
      <c r="K4" s="9">
        <v>17.2</v>
      </c>
      <c r="L4" s="8">
        <v>5</v>
      </c>
      <c r="M4" s="9">
        <v>5</v>
      </c>
      <c r="N4" s="7"/>
      <c r="O4" s="7"/>
      <c r="P4" s="13">
        <f>D4+F4+H4+J4+L4</f>
        <v>40</v>
      </c>
      <c r="Q4" s="15">
        <f>E4+G4+I4+K4+M4</f>
        <v>38.980000000000004</v>
      </c>
      <c r="R4" s="7"/>
      <c r="S4" s="7"/>
      <c r="T4" s="7"/>
      <c r="U4" s="7"/>
      <c r="V4" s="7"/>
      <c r="W4" s="7"/>
      <c r="X4" s="7"/>
      <c r="Y4" s="7"/>
      <c r="Z4" s="13">
        <f>R4+T4+V4+X4</f>
        <v>0</v>
      </c>
      <c r="AA4" s="15">
        <f>S4+U4+W4+Y4</f>
        <v>0</v>
      </c>
      <c r="AB4" s="13">
        <f>P4+Z4</f>
        <v>40</v>
      </c>
      <c r="AC4" s="15">
        <f>Q4+AA4</f>
        <v>38.980000000000004</v>
      </c>
      <c r="AD4" s="10">
        <v>159676.96</v>
      </c>
      <c r="AE4" s="11">
        <v>3344.85</v>
      </c>
      <c r="AF4" s="11">
        <v>0</v>
      </c>
      <c r="AG4" s="11">
        <v>0</v>
      </c>
      <c r="AH4" s="11">
        <v>34042.28</v>
      </c>
      <c r="AI4" s="11">
        <v>18649.22</v>
      </c>
      <c r="AJ4" s="12">
        <f>AD4+AE4+AF4+AG4+AH4+AI4</f>
        <v>215713.31</v>
      </c>
      <c r="AK4" s="14">
        <v>0</v>
      </c>
      <c r="AL4" s="14">
        <v>0</v>
      </c>
      <c r="AM4" s="12">
        <f>AK4+AL4</f>
        <v>0</v>
      </c>
      <c r="AN4" s="12">
        <f>AJ4+AM4</f>
        <v>215713.31</v>
      </c>
      <c r="AO4" s="7"/>
    </row>
    <row r="5" spans="1:41">
      <c r="A5" s="7" t="s">
        <v>36</v>
      </c>
      <c r="B5" s="7" t="s">
        <v>37</v>
      </c>
      <c r="C5" s="7" t="s">
        <v>35</v>
      </c>
      <c r="D5" s="8">
        <v>3</v>
      </c>
      <c r="E5" s="9">
        <v>3</v>
      </c>
      <c r="F5" s="8">
        <v>2</v>
      </c>
      <c r="G5" s="9">
        <v>2</v>
      </c>
      <c r="H5" s="8">
        <v>1</v>
      </c>
      <c r="I5" s="9">
        <v>1</v>
      </c>
      <c r="J5" s="8">
        <v>15</v>
      </c>
      <c r="K5" s="9">
        <v>14.89</v>
      </c>
      <c r="L5" s="8"/>
      <c r="M5" s="9"/>
      <c r="N5" s="7"/>
      <c r="O5" s="7"/>
      <c r="P5" s="13">
        <f t="shared" ref="P5:Q6" si="0">D5+F5+H5+J5+L5</f>
        <v>21</v>
      </c>
      <c r="Q5" s="15">
        <f t="shared" si="0"/>
        <v>20.89</v>
      </c>
      <c r="R5" s="7"/>
      <c r="S5" s="7"/>
      <c r="T5" s="7"/>
      <c r="U5" s="7"/>
      <c r="V5" s="7"/>
      <c r="W5" s="7"/>
      <c r="X5" s="7"/>
      <c r="Y5" s="7"/>
      <c r="Z5" s="13">
        <f t="shared" ref="Z5:AA6" si="1">R5+T5+V5+X5</f>
        <v>0</v>
      </c>
      <c r="AA5" s="15">
        <f t="shared" si="1"/>
        <v>0</v>
      </c>
      <c r="AB5" s="13">
        <f t="shared" ref="AB5:AC6" si="2">P5+Z5</f>
        <v>21</v>
      </c>
      <c r="AC5" s="15">
        <f t="shared" si="2"/>
        <v>20.89</v>
      </c>
      <c r="AD5" s="10">
        <v>100394.85</v>
      </c>
      <c r="AE5" s="11">
        <v>1095.83</v>
      </c>
      <c r="AF5" s="11">
        <v>0</v>
      </c>
      <c r="AG5" s="11">
        <v>0</v>
      </c>
      <c r="AH5" s="11">
        <v>22272.39</v>
      </c>
      <c r="AI5" s="11">
        <v>11941.2</v>
      </c>
      <c r="AJ5" s="12">
        <f t="shared" ref="AJ5:AJ6" si="3">AD5+AE5+AF5+AG5+AH5+AI5</f>
        <v>135704.27000000002</v>
      </c>
      <c r="AK5" s="14">
        <v>0</v>
      </c>
      <c r="AL5" s="14">
        <v>0</v>
      </c>
      <c r="AM5" s="12">
        <f t="shared" ref="AM5:AM6" si="4">AK5+AL5</f>
        <v>0</v>
      </c>
      <c r="AN5" s="12">
        <f t="shared" ref="AN5:AN6" si="5">AJ5+AM5</f>
        <v>135704.27000000002</v>
      </c>
      <c r="AO5" s="7"/>
    </row>
    <row r="6" spans="1:41">
      <c r="A6" s="7" t="s">
        <v>38</v>
      </c>
      <c r="B6" s="7" t="s">
        <v>37</v>
      </c>
      <c r="C6" s="7" t="s">
        <v>35</v>
      </c>
      <c r="D6" s="8">
        <v>69</v>
      </c>
      <c r="E6" s="9">
        <v>65.959999999999994</v>
      </c>
      <c r="F6" s="8">
        <v>252</v>
      </c>
      <c r="G6" s="9">
        <v>246.38</v>
      </c>
      <c r="H6" s="8">
        <v>200</v>
      </c>
      <c r="I6" s="9">
        <v>195.64</v>
      </c>
      <c r="J6" s="8">
        <v>1414</v>
      </c>
      <c r="K6" s="9">
        <v>1286.51</v>
      </c>
      <c r="L6" s="8">
        <v>172</v>
      </c>
      <c r="M6" s="9">
        <v>163.63</v>
      </c>
      <c r="N6" s="7"/>
      <c r="O6" s="7"/>
      <c r="P6" s="13">
        <f t="shared" si="0"/>
        <v>2107</v>
      </c>
      <c r="Q6" s="15">
        <f t="shared" si="0"/>
        <v>1958.12</v>
      </c>
      <c r="R6" s="7">
        <v>149</v>
      </c>
      <c r="S6" s="7">
        <v>148.25</v>
      </c>
      <c r="T6" s="7">
        <v>108</v>
      </c>
      <c r="U6" s="7">
        <v>106.82</v>
      </c>
      <c r="V6" s="7">
        <v>39</v>
      </c>
      <c r="W6" s="7">
        <v>39</v>
      </c>
      <c r="X6" s="7"/>
      <c r="Y6" s="7"/>
      <c r="Z6" s="13">
        <f t="shared" si="1"/>
        <v>296</v>
      </c>
      <c r="AA6" s="15">
        <f t="shared" si="1"/>
        <v>294.07</v>
      </c>
      <c r="AB6" s="13">
        <f t="shared" si="2"/>
        <v>2403</v>
      </c>
      <c r="AC6" s="15">
        <f t="shared" si="2"/>
        <v>2252.19</v>
      </c>
      <c r="AD6" s="10">
        <v>8508871.3100000005</v>
      </c>
      <c r="AE6" s="11">
        <v>34341.14</v>
      </c>
      <c r="AF6" s="11">
        <v>3200</v>
      </c>
      <c r="AG6" s="11">
        <v>6404.7</v>
      </c>
      <c r="AH6" s="11">
        <v>1846547.2</v>
      </c>
      <c r="AI6" s="11">
        <v>928017.3</v>
      </c>
      <c r="AJ6" s="12">
        <f t="shared" si="3"/>
        <v>11327381.65</v>
      </c>
      <c r="AK6" s="14">
        <v>1211223.1000000001</v>
      </c>
      <c r="AL6" s="14">
        <v>0</v>
      </c>
      <c r="AM6" s="12">
        <f t="shared" si="4"/>
        <v>1211223.1000000001</v>
      </c>
      <c r="AN6" s="12">
        <f t="shared" si="5"/>
        <v>12538604.75</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9" priority="10">
      <formula>AND(NOT(ISBLANK(E4)),ISBLANK(D4))</formula>
    </cfRule>
  </conditionalFormatting>
  <conditionalFormatting sqref="E4:E6">
    <cfRule type="expression" dxfId="18" priority="9">
      <formula>AND(NOT(ISBLANK(D4)),ISBLANK(E4))</formula>
    </cfRule>
  </conditionalFormatting>
  <conditionalFormatting sqref="F4:F6">
    <cfRule type="expression" dxfId="17" priority="8">
      <formula>AND(NOT(ISBLANK(G4)),ISBLANK(F4))</formula>
    </cfRule>
  </conditionalFormatting>
  <conditionalFormatting sqref="G4:G6">
    <cfRule type="expression" dxfId="16" priority="7">
      <formula>AND(NOT(ISBLANK(F4)),ISBLANK(G4))</formula>
    </cfRule>
  </conditionalFormatting>
  <conditionalFormatting sqref="H4:H6">
    <cfRule type="expression" dxfId="15" priority="6">
      <formula>AND(NOT(ISBLANK(I4)),ISBLANK(H4))</formula>
    </cfRule>
  </conditionalFormatting>
  <conditionalFormatting sqref="I4:I6">
    <cfRule type="expression" dxfId="14" priority="5">
      <formula>AND(NOT(ISBLANK(H4)),ISBLANK(I4))</formula>
    </cfRule>
  </conditionalFormatting>
  <conditionalFormatting sqref="J4:J6">
    <cfRule type="expression" dxfId="13" priority="4">
      <formula>AND(NOT(ISBLANK(K4)),ISBLANK(J4))</formula>
    </cfRule>
  </conditionalFormatting>
  <conditionalFormatting sqref="K4:K6">
    <cfRule type="expression" dxfId="12" priority="3">
      <formula>AND(NOT(ISBLANK(J4)),ISBLANK(K4))</formula>
    </cfRule>
  </conditionalFormatting>
  <conditionalFormatting sqref="L4:L6">
    <cfRule type="expression" dxfId="11" priority="2">
      <formula>AND(NOT(ISBLANK(M4)),ISBLANK(L4))</formula>
    </cfRule>
  </conditionalFormatting>
  <conditionalFormatting sqref="M4:M6">
    <cfRule type="expression" dxfId="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workbookViewId="0">
      <selection activeCell="F26" sqref="F26"/>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c r="E4" s="9"/>
      <c r="F4" s="8"/>
      <c r="G4" s="9"/>
      <c r="H4" s="8"/>
      <c r="I4" s="9"/>
      <c r="J4" s="8"/>
      <c r="K4" s="9"/>
      <c r="L4" s="8"/>
      <c r="M4" s="9"/>
      <c r="N4" s="7"/>
      <c r="O4" s="7"/>
      <c r="P4" s="13">
        <f>D4+F4+H4+J4+L4</f>
        <v>0</v>
      </c>
      <c r="Q4" s="15">
        <f>E4+G4+I4+K4+M4</f>
        <v>0</v>
      </c>
      <c r="R4" s="7"/>
      <c r="S4" s="7"/>
      <c r="T4" s="7"/>
      <c r="U4" s="7"/>
      <c r="V4" s="7"/>
      <c r="W4" s="7"/>
      <c r="X4" s="7"/>
      <c r="Y4" s="7"/>
      <c r="Z4" s="13">
        <f>R4+T4+V4+X4</f>
        <v>0</v>
      </c>
      <c r="AA4" s="15">
        <f>S4+U4+W4+Y4</f>
        <v>0</v>
      </c>
      <c r="AB4" s="13">
        <f>P4+Z4</f>
        <v>0</v>
      </c>
      <c r="AC4" s="15">
        <f>Q4+AA4</f>
        <v>0</v>
      </c>
      <c r="AD4" s="10"/>
      <c r="AE4" s="11"/>
      <c r="AF4" s="11"/>
      <c r="AG4" s="11"/>
      <c r="AH4" s="11"/>
      <c r="AI4" s="11"/>
      <c r="AJ4" s="12">
        <f>AD4+AE4+AF4+AG4+AH4+AI4</f>
        <v>0</v>
      </c>
      <c r="AK4" s="14"/>
      <c r="AL4" s="14"/>
      <c r="AM4" s="12">
        <f>AK4+AL4</f>
        <v>0</v>
      </c>
      <c r="AN4" s="12">
        <f>AJ4+AM4</f>
        <v>0</v>
      </c>
      <c r="AO4" s="7"/>
    </row>
    <row r="5" spans="1:41">
      <c r="A5" s="7" t="s">
        <v>36</v>
      </c>
      <c r="B5" s="7" t="s">
        <v>37</v>
      </c>
      <c r="C5" s="7" t="s">
        <v>35</v>
      </c>
      <c r="D5" s="8"/>
      <c r="E5" s="9"/>
      <c r="F5" s="8"/>
      <c r="G5" s="9"/>
      <c r="H5" s="8"/>
      <c r="I5" s="9"/>
      <c r="J5" s="8"/>
      <c r="K5" s="9"/>
      <c r="L5" s="8"/>
      <c r="M5" s="9"/>
      <c r="N5" s="7"/>
      <c r="O5" s="7"/>
      <c r="P5" s="13">
        <f t="shared" ref="P5:Q6" si="0">D5+F5+H5+J5+L5</f>
        <v>0</v>
      </c>
      <c r="Q5" s="15">
        <f t="shared" si="0"/>
        <v>0</v>
      </c>
      <c r="R5" s="7"/>
      <c r="S5" s="7"/>
      <c r="T5" s="7"/>
      <c r="U5" s="7"/>
      <c r="V5" s="7"/>
      <c r="W5" s="7"/>
      <c r="X5" s="7"/>
      <c r="Y5" s="7"/>
      <c r="Z5" s="13">
        <f t="shared" ref="Z5:AA6" si="1">R5+T5+V5+X5</f>
        <v>0</v>
      </c>
      <c r="AA5" s="15">
        <f t="shared" si="1"/>
        <v>0</v>
      </c>
      <c r="AB5" s="13">
        <f t="shared" ref="AB5:AC6" si="2">P5+Z5</f>
        <v>0</v>
      </c>
      <c r="AC5" s="15">
        <f t="shared" si="2"/>
        <v>0</v>
      </c>
      <c r="AD5" s="10"/>
      <c r="AE5" s="11"/>
      <c r="AF5" s="11"/>
      <c r="AG5" s="11"/>
      <c r="AH5" s="11"/>
      <c r="AI5" s="11"/>
      <c r="AJ5" s="12">
        <f t="shared" ref="AJ5:AJ6" si="3">AD5+AE5+AF5+AG5+AH5+AI5</f>
        <v>0</v>
      </c>
      <c r="AK5" s="14"/>
      <c r="AL5" s="14"/>
      <c r="AM5" s="12">
        <f t="shared" ref="AM5:AM6" si="4">AK5+AL5</f>
        <v>0</v>
      </c>
      <c r="AN5" s="12">
        <f t="shared" ref="AN5:AN6" si="5">AJ5+AM5</f>
        <v>0</v>
      </c>
      <c r="AO5" s="7"/>
    </row>
    <row r="6" spans="1:41">
      <c r="A6" s="7" t="s">
        <v>38</v>
      </c>
      <c r="B6" s="7" t="s">
        <v>37</v>
      </c>
      <c r="C6" s="7" t="s">
        <v>35</v>
      </c>
      <c r="D6" s="8"/>
      <c r="E6" s="9"/>
      <c r="F6" s="8"/>
      <c r="G6" s="9"/>
      <c r="H6" s="8"/>
      <c r="I6" s="9"/>
      <c r="J6" s="8"/>
      <c r="K6" s="9"/>
      <c r="L6" s="8"/>
      <c r="M6" s="9"/>
      <c r="N6" s="7"/>
      <c r="O6" s="7"/>
      <c r="P6" s="13">
        <f t="shared" si="0"/>
        <v>0</v>
      </c>
      <c r="Q6" s="15">
        <f t="shared" si="0"/>
        <v>0</v>
      </c>
      <c r="R6" s="7"/>
      <c r="S6" s="7"/>
      <c r="T6" s="7"/>
      <c r="U6" s="7"/>
      <c r="V6" s="7"/>
      <c r="W6" s="7"/>
      <c r="X6" s="7"/>
      <c r="Y6" s="7"/>
      <c r="Z6" s="13">
        <f t="shared" si="1"/>
        <v>0</v>
      </c>
      <c r="AA6" s="15">
        <f t="shared" si="1"/>
        <v>0</v>
      </c>
      <c r="AB6" s="13">
        <f t="shared" si="2"/>
        <v>0</v>
      </c>
      <c r="AC6" s="15">
        <f t="shared" si="2"/>
        <v>0</v>
      </c>
      <c r="AD6" s="10"/>
      <c r="AE6" s="11"/>
      <c r="AF6" s="11"/>
      <c r="AG6" s="11"/>
      <c r="AH6" s="11"/>
      <c r="AI6" s="11"/>
      <c r="AJ6" s="12">
        <f t="shared" si="3"/>
        <v>0</v>
      </c>
      <c r="AK6" s="14"/>
      <c r="AL6" s="14"/>
      <c r="AM6" s="12">
        <f t="shared" si="4"/>
        <v>0</v>
      </c>
      <c r="AN6" s="12">
        <f t="shared" si="5"/>
        <v>0</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 priority="10">
      <formula>AND(NOT(ISBLANK(E4)),ISBLANK(D4))</formula>
    </cfRule>
  </conditionalFormatting>
  <conditionalFormatting sqref="E4:E6">
    <cfRule type="expression" dxfId="8" priority="9">
      <formula>AND(NOT(ISBLANK(D4)),ISBLANK(E4))</formula>
    </cfRule>
  </conditionalFormatting>
  <conditionalFormatting sqref="F4:F6">
    <cfRule type="expression" dxfId="7" priority="8">
      <formula>AND(NOT(ISBLANK(G4)),ISBLANK(F4))</formula>
    </cfRule>
  </conditionalFormatting>
  <conditionalFormatting sqref="G4:G6">
    <cfRule type="expression" dxfId="6" priority="7">
      <formula>AND(NOT(ISBLANK(F4)),ISBLANK(G4))</formula>
    </cfRule>
  </conditionalFormatting>
  <conditionalFormatting sqref="H4:H6">
    <cfRule type="expression" dxfId="5" priority="6">
      <formula>AND(NOT(ISBLANK(I4)),ISBLANK(H4))</formula>
    </cfRule>
  </conditionalFormatting>
  <conditionalFormatting sqref="I4:I6">
    <cfRule type="expression" dxfId="4" priority="5">
      <formula>AND(NOT(ISBLANK(H4)),ISBLANK(I4))</formula>
    </cfRule>
  </conditionalFormatting>
  <conditionalFormatting sqref="J4:J6">
    <cfRule type="expression" dxfId="3" priority="4">
      <formula>AND(NOT(ISBLANK(K4)),ISBLANK(J4))</formula>
    </cfRule>
  </conditionalFormatting>
  <conditionalFormatting sqref="K4:K6">
    <cfRule type="expression" dxfId="2" priority="3">
      <formula>AND(NOT(ISBLANK(J4)),ISBLANK(K4))</formula>
    </cfRule>
  </conditionalFormatting>
  <conditionalFormatting sqref="L4:L6">
    <cfRule type="expression" dxfId="1" priority="2">
      <formula>AND(NOT(ISBLANK(M4)),ISBLANK(L4))</formula>
    </cfRule>
  </conditionalFormatting>
  <conditionalFormatting sqref="M4:M6">
    <cfRule type="expression" dxfId="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A1"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4.140625" customWidth="1"/>
    <col min="31" max="31" width="14" bestFit="1" customWidth="1"/>
    <col min="32" max="32" width="23.140625" customWidth="1"/>
    <col min="33" max="33" width="13.7109375"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3.7777777777777777</v>
      </c>
      <c r="F4" s="8">
        <v>4</v>
      </c>
      <c r="G4" s="9">
        <v>4</v>
      </c>
      <c r="H4" s="8">
        <v>8</v>
      </c>
      <c r="I4" s="9">
        <v>8</v>
      </c>
      <c r="J4" s="8">
        <v>14</v>
      </c>
      <c r="K4" s="9">
        <v>13.8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135966.65</v>
      </c>
      <c r="AE4" s="11">
        <v>3043.34</v>
      </c>
      <c r="AF4" s="11">
        <v>730</v>
      </c>
      <c r="AG4" s="11"/>
      <c r="AH4" s="11">
        <v>29566.07</v>
      </c>
      <c r="AI4" s="11">
        <v>16127.44</v>
      </c>
      <c r="AJ4" s="12">
        <f>AD4+AE4+AF4+AG4+AH4+AI4</f>
        <v>185433.5</v>
      </c>
      <c r="AK4" s="14">
        <v>2497.0500000000002</v>
      </c>
      <c r="AL4" s="14"/>
      <c r="AM4" s="12">
        <f>AK4+AL4</f>
        <v>2497.0500000000002</v>
      </c>
      <c r="AN4" s="12">
        <f>AJ4+AM4</f>
        <v>187930.55</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129270.3</v>
      </c>
      <c r="AE5" s="11">
        <v>1929.16</v>
      </c>
      <c r="AF5" s="11">
        <v>500</v>
      </c>
      <c r="AG5" s="11">
        <v>291.06</v>
      </c>
      <c r="AH5" s="11">
        <v>27057.51</v>
      </c>
      <c r="AI5" s="11">
        <v>14480.88</v>
      </c>
      <c r="AJ5" s="12">
        <f t="shared" ref="AJ5:AJ6" si="3">AD5+AE5+AF5+AG5+AH5+AI5</f>
        <v>173528.91</v>
      </c>
      <c r="AK5" s="14">
        <v>0</v>
      </c>
      <c r="AL5" s="14"/>
      <c r="AM5" s="12">
        <f t="shared" ref="AM5:AM6" si="4">AK5+AL5</f>
        <v>0</v>
      </c>
      <c r="AN5" s="12">
        <f t="shared" ref="AN5:AN6" si="5">AJ5+AM5</f>
        <v>173528.91</v>
      </c>
      <c r="AO5" s="7"/>
    </row>
    <row r="6" spans="1:41">
      <c r="A6" s="7" t="s">
        <v>38</v>
      </c>
      <c r="B6" s="7" t="s">
        <v>37</v>
      </c>
      <c r="C6" s="7" t="s">
        <v>35</v>
      </c>
      <c r="D6" s="8">
        <v>88</v>
      </c>
      <c r="E6" s="9">
        <v>85.922222222222217</v>
      </c>
      <c r="F6" s="8">
        <v>243</v>
      </c>
      <c r="G6" s="9">
        <v>238.57247747747746</v>
      </c>
      <c r="H6" s="8">
        <v>174</v>
      </c>
      <c r="I6" s="9">
        <v>170.91809309309309</v>
      </c>
      <c r="J6" s="8">
        <v>1317</v>
      </c>
      <c r="K6" s="9">
        <v>1201.4796220610835</v>
      </c>
      <c r="L6" s="8">
        <v>164</v>
      </c>
      <c r="M6" s="9">
        <v>155.34447340197332</v>
      </c>
      <c r="N6" s="7"/>
      <c r="O6" s="7"/>
      <c r="P6" s="13">
        <f t="shared" si="0"/>
        <v>1986</v>
      </c>
      <c r="Q6" s="15">
        <f t="shared" si="0"/>
        <v>1852.2368882558496</v>
      </c>
      <c r="R6" s="7">
        <v>125</v>
      </c>
      <c r="S6" s="7">
        <v>123.82999999999998</v>
      </c>
      <c r="T6" s="7">
        <v>80</v>
      </c>
      <c r="U6" s="16">
        <v>78.713513513513504</v>
      </c>
      <c r="V6" s="7">
        <v>35</v>
      </c>
      <c r="W6" s="7">
        <v>35</v>
      </c>
      <c r="X6" s="7"/>
      <c r="Y6" s="7"/>
      <c r="Z6" s="13">
        <f t="shared" si="1"/>
        <v>240</v>
      </c>
      <c r="AA6" s="15">
        <f t="shared" si="1"/>
        <v>237.54351351351349</v>
      </c>
      <c r="AB6" s="13">
        <f t="shared" si="2"/>
        <v>2226</v>
      </c>
      <c r="AC6" s="15">
        <f t="shared" si="2"/>
        <v>2089.7804017693629</v>
      </c>
      <c r="AD6" s="10">
        <v>7827018.5599999996</v>
      </c>
      <c r="AE6" s="11">
        <v>38676.870000000003</v>
      </c>
      <c r="AF6" s="11">
        <v>3601</v>
      </c>
      <c r="AG6" s="11">
        <v>7475.92</v>
      </c>
      <c r="AH6" s="11">
        <v>1705217.95</v>
      </c>
      <c r="AI6" s="11">
        <v>893257.66</v>
      </c>
      <c r="AJ6" s="12">
        <f t="shared" si="3"/>
        <v>10475247.959999999</v>
      </c>
      <c r="AK6" s="14">
        <v>946899.03</v>
      </c>
      <c r="AL6" s="14"/>
      <c r="AM6" s="12">
        <f t="shared" si="4"/>
        <v>946899.03</v>
      </c>
      <c r="AN6" s="12">
        <f t="shared" si="5"/>
        <v>11422146.989999998</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3"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5</v>
      </c>
      <c r="E4" s="9">
        <v>4.7777777777777777</v>
      </c>
      <c r="F4" s="8">
        <v>4</v>
      </c>
      <c r="G4" s="9">
        <v>4</v>
      </c>
      <c r="H4" s="8">
        <v>9</v>
      </c>
      <c r="I4" s="9">
        <v>9</v>
      </c>
      <c r="J4" s="8">
        <v>14</v>
      </c>
      <c r="K4" s="9">
        <v>13.8</v>
      </c>
      <c r="L4" s="8">
        <v>4</v>
      </c>
      <c r="M4" s="9">
        <v>4</v>
      </c>
      <c r="N4" s="7"/>
      <c r="O4" s="7"/>
      <c r="P4" s="13">
        <f>D4+F4+H4+J4+L4</f>
        <v>36</v>
      </c>
      <c r="Q4" s="15">
        <f>E4+G4+I4+K4+M4</f>
        <v>35.577777777777783</v>
      </c>
      <c r="R4" s="7"/>
      <c r="S4" s="7"/>
      <c r="T4" s="7"/>
      <c r="U4" s="7"/>
      <c r="V4" s="7"/>
      <c r="W4" s="7"/>
      <c r="X4" s="7"/>
      <c r="Y4" s="7"/>
      <c r="Z4" s="13">
        <f>R4+T4+V4+X4</f>
        <v>0</v>
      </c>
      <c r="AA4" s="15">
        <f>S4+U4+W4+Y4</f>
        <v>0</v>
      </c>
      <c r="AB4" s="13">
        <f>P4+Z4</f>
        <v>36</v>
      </c>
      <c r="AC4" s="15">
        <f>Q4+AA4</f>
        <v>35.577777777777783</v>
      </c>
      <c r="AD4" s="10">
        <v>147112.1</v>
      </c>
      <c r="AE4" s="11">
        <v>2583.34</v>
      </c>
      <c r="AF4" s="11">
        <v>0</v>
      </c>
      <c r="AG4" s="11">
        <v>0</v>
      </c>
      <c r="AH4" s="11">
        <v>31090.22</v>
      </c>
      <c r="AI4" s="11">
        <v>17090.46</v>
      </c>
      <c r="AJ4" s="12">
        <f>AD4+AE4+AF4+AG4+AH4+AI4</f>
        <v>197876.12</v>
      </c>
      <c r="AK4" s="14">
        <v>2497.08</v>
      </c>
      <c r="AL4" s="14">
        <v>0</v>
      </c>
      <c r="AM4" s="12">
        <f>AK4+AL4</f>
        <v>2497.08</v>
      </c>
      <c r="AN4" s="12">
        <f>AJ4+AM4</f>
        <v>200373.19999999998</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124049.09</v>
      </c>
      <c r="AE5" s="11">
        <v>1095.83</v>
      </c>
      <c r="AF5" s="11">
        <v>0</v>
      </c>
      <c r="AG5" s="11">
        <v>0</v>
      </c>
      <c r="AH5" s="11">
        <v>27574.35</v>
      </c>
      <c r="AI5" s="11">
        <v>14622.97</v>
      </c>
      <c r="AJ5" s="12">
        <f t="shared" ref="AJ5:AJ6" si="3">AD5+AE5+AF5+AG5+AH5+AI5</f>
        <v>167342.24</v>
      </c>
      <c r="AK5" s="14">
        <v>0</v>
      </c>
      <c r="AL5" s="14">
        <v>0</v>
      </c>
      <c r="AM5" s="12">
        <f t="shared" ref="AM5:AM6" si="4">AK5+AL5</f>
        <v>0</v>
      </c>
      <c r="AN5" s="12">
        <f t="shared" ref="AN5:AN6" si="5">AJ5+AM5</f>
        <v>167342.24</v>
      </c>
      <c r="AO5" s="7"/>
    </row>
    <row r="6" spans="1:41">
      <c r="A6" s="7" t="s">
        <v>38</v>
      </c>
      <c r="B6" s="7" t="s">
        <v>37</v>
      </c>
      <c r="C6" s="7" t="s">
        <v>35</v>
      </c>
      <c r="D6" s="8">
        <v>85</v>
      </c>
      <c r="E6" s="9">
        <v>82.922222222222217</v>
      </c>
      <c r="F6" s="8">
        <v>241</v>
      </c>
      <c r="G6" s="9">
        <v>236.57247747747746</v>
      </c>
      <c r="H6" s="8">
        <v>180</v>
      </c>
      <c r="I6" s="9">
        <v>176.35364864864866</v>
      </c>
      <c r="J6" s="8">
        <v>1321</v>
      </c>
      <c r="K6" s="9">
        <v>1205.0574099099078</v>
      </c>
      <c r="L6" s="8">
        <v>165</v>
      </c>
      <c r="M6" s="9">
        <v>156.22990883740877</v>
      </c>
      <c r="N6" s="7"/>
      <c r="O6" s="7"/>
      <c r="P6" s="13">
        <f t="shared" si="0"/>
        <v>1992</v>
      </c>
      <c r="Q6" s="15">
        <f t="shared" si="0"/>
        <v>1857.1356670956652</v>
      </c>
      <c r="R6" s="7">
        <v>122</v>
      </c>
      <c r="S6" s="7">
        <v>120.82999999999998</v>
      </c>
      <c r="T6" s="7">
        <v>77</v>
      </c>
      <c r="U6" s="7">
        <v>76</v>
      </c>
      <c r="V6" s="7">
        <v>37</v>
      </c>
      <c r="W6" s="7">
        <v>37</v>
      </c>
      <c r="X6" s="7"/>
      <c r="Y6" s="7"/>
      <c r="Z6" s="13">
        <f t="shared" si="1"/>
        <v>236</v>
      </c>
      <c r="AA6" s="15">
        <f t="shared" si="1"/>
        <v>233.82999999999998</v>
      </c>
      <c r="AB6" s="13">
        <f t="shared" si="2"/>
        <v>2228</v>
      </c>
      <c r="AC6" s="15">
        <f t="shared" si="2"/>
        <v>2090.9656670956651</v>
      </c>
      <c r="AD6" s="10">
        <v>7914233.6299999999</v>
      </c>
      <c r="AE6" s="11">
        <v>37556.949999999997</v>
      </c>
      <c r="AF6" s="11">
        <v>5650</v>
      </c>
      <c r="AG6" s="11">
        <v>3722.01</v>
      </c>
      <c r="AH6" s="11">
        <v>1720864.46</v>
      </c>
      <c r="AI6" s="11">
        <v>905811.05</v>
      </c>
      <c r="AJ6" s="12">
        <f t="shared" si="3"/>
        <v>10587838.100000001</v>
      </c>
      <c r="AK6" s="14">
        <v>1136221.3600000001</v>
      </c>
      <c r="AL6" s="14">
        <v>0</v>
      </c>
      <c r="AM6" s="12">
        <f t="shared" si="4"/>
        <v>1136221.3600000001</v>
      </c>
      <c r="AN6" s="12">
        <f t="shared" si="5"/>
        <v>11724059.460000001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F2"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5</v>
      </c>
      <c r="G4" s="9">
        <v>5</v>
      </c>
      <c r="H4" s="8">
        <v>9</v>
      </c>
      <c r="I4" s="9">
        <v>9</v>
      </c>
      <c r="J4" s="8">
        <v>13</v>
      </c>
      <c r="K4" s="9">
        <v>12.8</v>
      </c>
      <c r="L4" s="8">
        <v>5</v>
      </c>
      <c r="M4" s="9">
        <v>5</v>
      </c>
      <c r="N4" s="7"/>
      <c r="O4" s="7"/>
      <c r="P4" s="13">
        <f>D4+F4+H4+J4+L4</f>
        <v>39</v>
      </c>
      <c r="Q4" s="15">
        <f>E4+G4+I4+K4+M4</f>
        <v>38.58</v>
      </c>
      <c r="R4" s="7"/>
      <c r="S4" s="7"/>
      <c r="T4" s="7"/>
      <c r="U4" s="7"/>
      <c r="V4" s="7"/>
      <c r="W4" s="7"/>
      <c r="X4" s="7"/>
      <c r="Y4" s="7"/>
      <c r="Z4" s="13">
        <f>R4+T4+V4+X4</f>
        <v>0</v>
      </c>
      <c r="AA4" s="15">
        <f>S4+U4+W4+Y4</f>
        <v>0</v>
      </c>
      <c r="AB4" s="13">
        <f>P4+Z4</f>
        <v>39</v>
      </c>
      <c r="AC4" s="15">
        <f>Q4+AA4</f>
        <v>38.58</v>
      </c>
      <c r="AD4" s="10">
        <v>164832</v>
      </c>
      <c r="AE4" s="11">
        <v>3273</v>
      </c>
      <c r="AF4" s="11">
        <v>0</v>
      </c>
      <c r="AG4" s="11">
        <v>0</v>
      </c>
      <c r="AH4" s="11">
        <v>31090.22</v>
      </c>
      <c r="AI4" s="11">
        <v>19117</v>
      </c>
      <c r="AJ4" s="12">
        <f>AD4+AE4+AF4+AG4+AH4+AI4</f>
        <v>218312.22</v>
      </c>
      <c r="AK4" s="14">
        <v>3121</v>
      </c>
      <c r="AL4" s="14">
        <v>0</v>
      </c>
      <c r="AM4" s="12">
        <f>AK4+AL4</f>
        <v>3121</v>
      </c>
      <c r="AN4" s="12">
        <f>AJ4+AM4</f>
        <v>221433.22</v>
      </c>
      <c r="AO4" s="7"/>
    </row>
    <row r="5" spans="1:41">
      <c r="A5" s="7" t="s">
        <v>36</v>
      </c>
      <c r="B5" s="7" t="s">
        <v>37</v>
      </c>
      <c r="C5" s="7" t="s">
        <v>35</v>
      </c>
      <c r="D5" s="8">
        <v>4</v>
      </c>
      <c r="E5" s="9">
        <v>3.81</v>
      </c>
      <c r="F5" s="8">
        <v>4</v>
      </c>
      <c r="G5" s="9">
        <v>3.86</v>
      </c>
      <c r="H5" s="8">
        <v>1</v>
      </c>
      <c r="I5" s="9">
        <v>1</v>
      </c>
      <c r="J5" s="8">
        <v>18</v>
      </c>
      <c r="K5" s="9">
        <v>17.489999999999998</v>
      </c>
      <c r="L5" s="8">
        <v>1</v>
      </c>
      <c r="M5" s="9">
        <v>1</v>
      </c>
      <c r="N5" s="7"/>
      <c r="O5" s="7"/>
      <c r="P5" s="13">
        <f t="shared" ref="P5:Q6" si="0">D5+F5+H5+J5+L5</f>
        <v>28</v>
      </c>
      <c r="Q5" s="15">
        <f t="shared" si="0"/>
        <v>27.159999999999997</v>
      </c>
      <c r="R5" s="7"/>
      <c r="S5" s="7"/>
      <c r="T5" s="7"/>
      <c r="U5" s="7"/>
      <c r="V5" s="7"/>
      <c r="W5" s="7"/>
      <c r="X5" s="7"/>
      <c r="Y5" s="7"/>
      <c r="Z5" s="13">
        <f t="shared" ref="Z5:AA6" si="1">R5+T5+V5+X5</f>
        <v>0</v>
      </c>
      <c r="AA5" s="15">
        <f t="shared" si="1"/>
        <v>0</v>
      </c>
      <c r="AB5" s="13">
        <f t="shared" ref="AB5:AC6" si="2">P5+Z5</f>
        <v>28</v>
      </c>
      <c r="AC5" s="15">
        <f t="shared" si="2"/>
        <v>27.159999999999997</v>
      </c>
      <c r="AD5" s="10">
        <v>122025</v>
      </c>
      <c r="AE5" s="11">
        <v>1096</v>
      </c>
      <c r="AF5" s="11">
        <v>0</v>
      </c>
      <c r="AG5" s="11">
        <v>0</v>
      </c>
      <c r="AH5" s="11">
        <v>27574.35</v>
      </c>
      <c r="AI5" s="11">
        <v>14355</v>
      </c>
      <c r="AJ5" s="12">
        <f t="shared" ref="AJ5:AJ6" si="3">AD5+AE5+AF5+AG5+AH5+AI5</f>
        <v>165050.35</v>
      </c>
      <c r="AK5" s="14">
        <v>0</v>
      </c>
      <c r="AL5" s="14">
        <v>0</v>
      </c>
      <c r="AM5" s="12">
        <f t="shared" ref="AM5:AM6" si="4">AK5+AL5</f>
        <v>0</v>
      </c>
      <c r="AN5" s="12">
        <f t="shared" ref="AN5:AN6" si="5">AJ5+AM5</f>
        <v>165050.35</v>
      </c>
      <c r="AO5" s="7"/>
    </row>
    <row r="6" spans="1:41">
      <c r="A6" s="7" t="s">
        <v>38</v>
      </c>
      <c r="B6" s="7" t="s">
        <v>37</v>
      </c>
      <c r="C6" s="7" t="s">
        <v>35</v>
      </c>
      <c r="D6" s="8">
        <v>85</v>
      </c>
      <c r="E6" s="9">
        <v>82.59</v>
      </c>
      <c r="F6" s="8">
        <v>246</v>
      </c>
      <c r="G6" s="9">
        <v>241.57</v>
      </c>
      <c r="H6" s="8">
        <v>189</v>
      </c>
      <c r="I6" s="9">
        <v>185.33</v>
      </c>
      <c r="J6" s="8">
        <v>1325</v>
      </c>
      <c r="K6" s="9">
        <v>1208.53</v>
      </c>
      <c r="L6" s="8">
        <v>167</v>
      </c>
      <c r="M6" s="9">
        <v>158.76</v>
      </c>
      <c r="N6" s="7"/>
      <c r="O6" s="7"/>
      <c r="P6" s="13">
        <f t="shared" si="0"/>
        <v>2012</v>
      </c>
      <c r="Q6" s="15">
        <f t="shared" si="0"/>
        <v>1876.78</v>
      </c>
      <c r="R6" s="7">
        <v>131</v>
      </c>
      <c r="S6" s="7">
        <v>129.83000000000001</v>
      </c>
      <c r="T6" s="7">
        <v>77</v>
      </c>
      <c r="U6" s="7">
        <v>76.599999999999994</v>
      </c>
      <c r="V6" s="7">
        <v>36</v>
      </c>
      <c r="W6" s="7">
        <v>36</v>
      </c>
      <c r="X6" s="7"/>
      <c r="Y6" s="7"/>
      <c r="Z6" s="13">
        <f t="shared" si="1"/>
        <v>244</v>
      </c>
      <c r="AA6" s="15">
        <f t="shared" si="1"/>
        <v>242.43</v>
      </c>
      <c r="AB6" s="13">
        <f t="shared" si="2"/>
        <v>2256</v>
      </c>
      <c r="AC6" s="15">
        <f t="shared" si="2"/>
        <v>2119.21</v>
      </c>
      <c r="AD6" s="10">
        <v>7971452</v>
      </c>
      <c r="AE6" s="11">
        <v>42483</v>
      </c>
      <c r="AF6" s="11">
        <v>1800</v>
      </c>
      <c r="AG6" s="11">
        <v>4987</v>
      </c>
      <c r="AH6" s="11">
        <v>1720864.46</v>
      </c>
      <c r="AI6" s="11">
        <v>911340</v>
      </c>
      <c r="AJ6" s="12">
        <f t="shared" si="3"/>
        <v>10652926.460000001</v>
      </c>
      <c r="AK6" s="14">
        <v>1220449</v>
      </c>
      <c r="AL6" s="14">
        <v>0</v>
      </c>
      <c r="AM6" s="12">
        <f t="shared" si="4"/>
        <v>1220449</v>
      </c>
      <c r="AN6" s="12">
        <f t="shared" si="5"/>
        <v>11873375.460000001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E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9</v>
      </c>
      <c r="I4" s="9">
        <v>9</v>
      </c>
      <c r="J4" s="8">
        <v>15</v>
      </c>
      <c r="K4" s="9">
        <v>14.8</v>
      </c>
      <c r="L4" s="8">
        <v>5</v>
      </c>
      <c r="M4" s="9">
        <v>5</v>
      </c>
      <c r="N4" s="7"/>
      <c r="O4" s="7"/>
      <c r="P4" s="13">
        <f>D4+F4+H4+J4+L4</f>
        <v>40</v>
      </c>
      <c r="Q4" s="15">
        <f>E4+G4+I4+K4+M4</f>
        <v>39.577777777777783</v>
      </c>
      <c r="R4" s="7"/>
      <c r="S4" s="7"/>
      <c r="T4" s="7"/>
      <c r="U4" s="7"/>
      <c r="V4" s="7"/>
      <c r="W4" s="7"/>
      <c r="X4" s="7"/>
      <c r="Y4" s="7"/>
      <c r="Z4" s="13">
        <f>R4+T4+V4+X4</f>
        <v>0</v>
      </c>
      <c r="AA4" s="15">
        <f>S4+U4+W4+Y4</f>
        <v>0</v>
      </c>
      <c r="AB4" s="13">
        <f>P4+Z4</f>
        <v>40</v>
      </c>
      <c r="AC4" s="15">
        <f>Q4+AA4</f>
        <v>39.577777777777783</v>
      </c>
      <c r="AD4" s="10">
        <v>169057</v>
      </c>
      <c r="AE4" s="11">
        <v>3650</v>
      </c>
      <c r="AF4" s="11">
        <v>26000</v>
      </c>
      <c r="AG4" s="11">
        <v>0</v>
      </c>
      <c r="AH4" s="11">
        <v>34137</v>
      </c>
      <c r="AI4" s="11">
        <v>23196</v>
      </c>
      <c r="AJ4" s="12">
        <f>AD4+AE4+AF4+AG4+AH4+AI4</f>
        <v>256040</v>
      </c>
      <c r="AK4" s="14">
        <v>0</v>
      </c>
      <c r="AL4" s="14">
        <v>0</v>
      </c>
      <c r="AM4" s="12">
        <f>AK4+AL4</f>
        <v>0</v>
      </c>
      <c r="AN4" s="12">
        <f>AJ4+AM4</f>
        <v>256040</v>
      </c>
      <c r="AO4" s="7"/>
    </row>
    <row r="5" spans="1:41">
      <c r="A5" s="7" t="s">
        <v>36</v>
      </c>
      <c r="B5" s="7" t="s">
        <v>37</v>
      </c>
      <c r="C5" s="7" t="s">
        <v>35</v>
      </c>
      <c r="D5" s="8">
        <v>4</v>
      </c>
      <c r="E5" s="9">
        <v>3.810810810810811</v>
      </c>
      <c r="F5" s="8">
        <v>4</v>
      </c>
      <c r="G5" s="9">
        <v>3.8648648648648649</v>
      </c>
      <c r="H5" s="8">
        <v>1</v>
      </c>
      <c r="I5" s="9">
        <v>1</v>
      </c>
      <c r="J5" s="8">
        <v>18</v>
      </c>
      <c r="K5" s="9">
        <v>17.488888888888887</v>
      </c>
      <c r="L5" s="8"/>
      <c r="M5" s="9"/>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125545</v>
      </c>
      <c r="AE5" s="11">
        <v>1096</v>
      </c>
      <c r="AF5" s="11">
        <v>0</v>
      </c>
      <c r="AG5" s="11">
        <v>0</v>
      </c>
      <c r="AH5" s="11">
        <v>25799</v>
      </c>
      <c r="AI5" s="11">
        <v>14817</v>
      </c>
      <c r="AJ5" s="12">
        <f t="shared" ref="AJ5:AJ6" si="3">AD5+AE5+AF5+AG5+AH5+AI5</f>
        <v>167257</v>
      </c>
      <c r="AK5" s="14">
        <v>15785</v>
      </c>
      <c r="AL5" s="14">
        <v>15312</v>
      </c>
      <c r="AM5" s="12">
        <f t="shared" ref="AM5:AM6" si="4">AK5+AL5</f>
        <v>31097</v>
      </c>
      <c r="AN5" s="12">
        <f t="shared" ref="AN5:AN6" si="5">AJ5+AM5</f>
        <v>198354</v>
      </c>
      <c r="AO5" s="7"/>
    </row>
    <row r="6" spans="1:41">
      <c r="A6" s="7" t="s">
        <v>38</v>
      </c>
      <c r="B6" s="7" t="s">
        <v>37</v>
      </c>
      <c r="C6" s="7" t="s">
        <v>35</v>
      </c>
      <c r="D6" s="8">
        <v>83</v>
      </c>
      <c r="E6" s="9">
        <v>80.588888888888874</v>
      </c>
      <c r="F6" s="8">
        <v>239</v>
      </c>
      <c r="G6" s="9">
        <v>234.76914414414415</v>
      </c>
      <c r="H6" s="8">
        <v>197</v>
      </c>
      <c r="I6" s="9">
        <v>193.33475975975975</v>
      </c>
      <c r="J6" s="8">
        <v>1325</v>
      </c>
      <c r="K6" s="9">
        <v>1206.7385639210625</v>
      </c>
      <c r="L6" s="8">
        <v>168</v>
      </c>
      <c r="M6" s="9">
        <v>159.19846739596733</v>
      </c>
      <c r="N6" s="7"/>
      <c r="O6" s="7"/>
      <c r="P6" s="13">
        <f t="shared" si="0"/>
        <v>2012</v>
      </c>
      <c r="Q6" s="15">
        <f t="shared" si="0"/>
        <v>1874.6298241098225</v>
      </c>
      <c r="R6" s="7">
        <v>129</v>
      </c>
      <c r="S6" s="7">
        <v>127.83</v>
      </c>
      <c r="T6" s="7">
        <v>83</v>
      </c>
      <c r="U6" s="7">
        <v>82.6</v>
      </c>
      <c r="V6" s="7">
        <v>43</v>
      </c>
      <c r="W6" s="7">
        <v>43</v>
      </c>
      <c r="X6" s="7"/>
      <c r="Y6" s="7"/>
      <c r="Z6" s="13">
        <f t="shared" si="1"/>
        <v>255</v>
      </c>
      <c r="AA6" s="15">
        <f t="shared" si="1"/>
        <v>253.43</v>
      </c>
      <c r="AB6" s="13">
        <f t="shared" si="2"/>
        <v>2267</v>
      </c>
      <c r="AC6" s="15">
        <f t="shared" si="2"/>
        <v>2128.0598241098223</v>
      </c>
      <c r="AD6" s="10">
        <v>8026737</v>
      </c>
      <c r="AE6" s="11">
        <v>42153</v>
      </c>
      <c r="AF6" s="11">
        <v>472850</v>
      </c>
      <c r="AG6" s="11">
        <v>2822</v>
      </c>
      <c r="AH6" s="11">
        <v>1754257</v>
      </c>
      <c r="AI6" s="11">
        <v>984973</v>
      </c>
      <c r="AJ6" s="12">
        <f t="shared" si="3"/>
        <v>11283792</v>
      </c>
      <c r="AK6" s="14">
        <v>671644</v>
      </c>
      <c r="AL6" s="14">
        <v>0</v>
      </c>
      <c r="AM6" s="12">
        <f t="shared" si="4"/>
        <v>671644</v>
      </c>
      <c r="AN6" s="12">
        <f t="shared" si="5"/>
        <v>11955436</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I25" sqref="I25"/>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14.8</v>
      </c>
      <c r="L4" s="8">
        <v>5</v>
      </c>
      <c r="M4" s="9">
        <v>5</v>
      </c>
      <c r="N4" s="7"/>
      <c r="O4" s="7"/>
      <c r="P4" s="13">
        <f>D4+F4+H4+J4+L4</f>
        <v>39</v>
      </c>
      <c r="Q4" s="15">
        <f>E4+G4+I4+K4+M4</f>
        <v>38.577777777777783</v>
      </c>
      <c r="R4" s="7"/>
      <c r="S4" s="7"/>
      <c r="T4" s="7"/>
      <c r="U4" s="7"/>
      <c r="V4" s="7"/>
      <c r="W4" s="7"/>
      <c r="X4" s="7"/>
      <c r="Y4" s="7"/>
      <c r="Z4" s="13">
        <f>R4+T4+V4+X4</f>
        <v>0</v>
      </c>
      <c r="AA4" s="15">
        <f>S4+U4+W4+Y4</f>
        <v>0</v>
      </c>
      <c r="AB4" s="13">
        <f>P4+Z4</f>
        <v>39</v>
      </c>
      <c r="AC4" s="15">
        <f>Q4+AA4</f>
        <v>38.577777777777783</v>
      </c>
      <c r="AD4" s="10">
        <v>162951.82</v>
      </c>
      <c r="AE4" s="11">
        <v>3420.01</v>
      </c>
      <c r="AF4" s="11">
        <v>10500</v>
      </c>
      <c r="AG4" s="11">
        <v>0</v>
      </c>
      <c r="AH4" s="11">
        <v>34628.99</v>
      </c>
      <c r="AI4" s="11">
        <v>20533.650000000001</v>
      </c>
      <c r="AJ4" s="12">
        <f>AD4+AE4+AF4+AG4+AH4+AI4</f>
        <v>232034.47</v>
      </c>
      <c r="AK4" s="14">
        <v>0</v>
      </c>
      <c r="AL4" s="14"/>
      <c r="AM4" s="12">
        <f>AK4+AL4</f>
        <v>0</v>
      </c>
      <c r="AN4" s="12">
        <f>AJ4+AM4</f>
        <v>232034.47</v>
      </c>
      <c r="AO4" s="7"/>
    </row>
    <row r="5" spans="1:41">
      <c r="A5" s="7" t="s">
        <v>36</v>
      </c>
      <c r="B5" s="7" t="s">
        <v>37</v>
      </c>
      <c r="C5" s="7" t="s">
        <v>35</v>
      </c>
      <c r="D5" s="8">
        <v>4</v>
      </c>
      <c r="E5" s="9">
        <v>3.810810810810811</v>
      </c>
      <c r="F5" s="8">
        <v>4</v>
      </c>
      <c r="G5" s="9">
        <v>3.8648648648648649</v>
      </c>
      <c r="H5" s="8">
        <v>1</v>
      </c>
      <c r="I5" s="9">
        <v>1</v>
      </c>
      <c r="J5" s="8">
        <v>18</v>
      </c>
      <c r="K5" s="9">
        <v>17.488888888888887</v>
      </c>
      <c r="L5" s="8">
        <v>0</v>
      </c>
      <c r="M5" s="9">
        <v>0</v>
      </c>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118512.41</v>
      </c>
      <c r="AE5" s="11">
        <v>1095.83</v>
      </c>
      <c r="AF5" s="11">
        <v>5250</v>
      </c>
      <c r="AG5" s="11">
        <v>0</v>
      </c>
      <c r="AH5" s="11">
        <v>26084.05</v>
      </c>
      <c r="AI5" s="11">
        <v>14696.72</v>
      </c>
      <c r="AJ5" s="12">
        <f t="shared" ref="AJ5:AJ6" si="3">AD5+AE5+AF5+AG5+AH5+AI5</f>
        <v>165639.01</v>
      </c>
      <c r="AK5" s="14">
        <v>0</v>
      </c>
      <c r="AL5" s="14">
        <v>14904.25</v>
      </c>
      <c r="AM5" s="12">
        <f t="shared" ref="AM5:AM6" si="4">AK5+AL5</f>
        <v>14904.25</v>
      </c>
      <c r="AN5" s="12">
        <f t="shared" ref="AN5:AN6" si="5">AJ5+AM5</f>
        <v>180543.26</v>
      </c>
      <c r="AO5" s="7"/>
    </row>
    <row r="6" spans="1:41">
      <c r="A6" s="7" t="s">
        <v>38</v>
      </c>
      <c r="B6" s="7" t="s">
        <v>37</v>
      </c>
      <c r="C6" s="7" t="s">
        <v>35</v>
      </c>
      <c r="D6" s="8">
        <v>81</v>
      </c>
      <c r="E6" s="9">
        <v>78.588888888888874</v>
      </c>
      <c r="F6" s="8">
        <v>267</v>
      </c>
      <c r="G6" s="9">
        <v>261.03734234234236</v>
      </c>
      <c r="H6" s="8">
        <v>198</v>
      </c>
      <c r="I6" s="9">
        <v>194.41809309309306</v>
      </c>
      <c r="J6" s="8">
        <v>1344</v>
      </c>
      <c r="K6" s="9">
        <v>1223.4187891462884</v>
      </c>
      <c r="L6" s="8">
        <v>168</v>
      </c>
      <c r="M6" s="9">
        <v>159.5944734019734</v>
      </c>
      <c r="N6" s="7"/>
      <c r="O6" s="7"/>
      <c r="P6" s="13">
        <f t="shared" si="0"/>
        <v>2058</v>
      </c>
      <c r="Q6" s="15">
        <f t="shared" si="0"/>
        <v>1917.0575868725862</v>
      </c>
      <c r="R6" s="7">
        <v>126</v>
      </c>
      <c r="S6" s="7">
        <v>125.39999999999999</v>
      </c>
      <c r="T6" s="7">
        <v>83</v>
      </c>
      <c r="U6" s="7">
        <v>82.3</v>
      </c>
      <c r="V6" s="7">
        <v>44</v>
      </c>
      <c r="W6" s="7">
        <v>44</v>
      </c>
      <c r="X6" s="7"/>
      <c r="Y6" s="7"/>
      <c r="Z6" s="13">
        <f t="shared" si="1"/>
        <v>253</v>
      </c>
      <c r="AA6" s="15">
        <f t="shared" si="1"/>
        <v>251.7</v>
      </c>
      <c r="AB6" s="13">
        <f t="shared" si="2"/>
        <v>2311</v>
      </c>
      <c r="AC6" s="15">
        <f t="shared" si="2"/>
        <v>2168.7575868725862</v>
      </c>
      <c r="AD6" s="10">
        <v>8314980.4699999997</v>
      </c>
      <c r="AE6" s="11">
        <v>40183.599999999999</v>
      </c>
      <c r="AF6" s="11">
        <v>403600</v>
      </c>
      <c r="AG6" s="11">
        <v>5939.68</v>
      </c>
      <c r="AH6" s="11">
        <v>1799301.02</v>
      </c>
      <c r="AI6" s="11">
        <v>1008903.14</v>
      </c>
      <c r="AJ6" s="12">
        <f t="shared" si="3"/>
        <v>11572907.91</v>
      </c>
      <c r="AK6" s="14">
        <v>781608.02</v>
      </c>
      <c r="AL6" s="14">
        <v>3740.3</v>
      </c>
      <c r="AM6" s="12">
        <f t="shared" si="4"/>
        <v>785348.32000000007</v>
      </c>
      <c r="AN6" s="12">
        <f t="shared" si="5"/>
        <v>12358256.23</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D2"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14.2</v>
      </c>
      <c r="L4" s="8">
        <v>5</v>
      </c>
      <c r="M4" s="9">
        <v>5</v>
      </c>
      <c r="N4" s="7"/>
      <c r="O4" s="7"/>
      <c r="P4" s="13">
        <f>D4+F4+H4+J4+L4</f>
        <v>39</v>
      </c>
      <c r="Q4" s="15">
        <f>E4+G4+I4+K4+M4</f>
        <v>37.977777777777774</v>
      </c>
      <c r="R4" s="7"/>
      <c r="S4" s="7"/>
      <c r="T4" s="7"/>
      <c r="U4" s="7"/>
      <c r="V4" s="7"/>
      <c r="W4" s="7"/>
      <c r="X4" s="7"/>
      <c r="Y4" s="7"/>
      <c r="Z4" s="13">
        <f>R4+T4+V4+X4</f>
        <v>0</v>
      </c>
      <c r="AA4" s="15">
        <f>S4+U4+W4+Y4</f>
        <v>0</v>
      </c>
      <c r="AB4" s="13">
        <f>P4+Z4</f>
        <v>39</v>
      </c>
      <c r="AC4" s="15">
        <f>Q4+AA4</f>
        <v>37.977777777777774</v>
      </c>
      <c r="AD4" s="10">
        <v>151527.51</v>
      </c>
      <c r="AE4" s="11">
        <v>3420.01</v>
      </c>
      <c r="AF4" s="11">
        <v>1050</v>
      </c>
      <c r="AG4" s="11">
        <v>0</v>
      </c>
      <c r="AH4" s="11">
        <v>33139.089999999997</v>
      </c>
      <c r="AI4" s="11">
        <v>17946.830000000002</v>
      </c>
      <c r="AJ4" s="12">
        <f>AD4+AE4+AF4+AG4+AH4+AI4</f>
        <v>207083.44</v>
      </c>
      <c r="AK4" s="14">
        <v>0</v>
      </c>
      <c r="AL4" s="14">
        <v>0</v>
      </c>
      <c r="AM4" s="12">
        <f>AK4+AL4</f>
        <v>0</v>
      </c>
      <c r="AN4" s="12">
        <f>AJ4+AM4</f>
        <v>207083.44</v>
      </c>
      <c r="AO4" s="7"/>
    </row>
    <row r="5" spans="1:41">
      <c r="A5" s="7" t="s">
        <v>36</v>
      </c>
      <c r="B5" s="7" t="s">
        <v>37</v>
      </c>
      <c r="C5" s="7" t="s">
        <v>35</v>
      </c>
      <c r="D5" s="8">
        <v>4</v>
      </c>
      <c r="E5" s="9">
        <v>3.810810810810811</v>
      </c>
      <c r="F5" s="8">
        <v>3</v>
      </c>
      <c r="G5" s="9">
        <v>2.8648648648648649</v>
      </c>
      <c r="H5" s="8">
        <v>1</v>
      </c>
      <c r="I5" s="9">
        <v>1</v>
      </c>
      <c r="J5" s="8">
        <v>17</v>
      </c>
      <c r="K5" s="9">
        <v>16.488888888888887</v>
      </c>
      <c r="L5" s="8"/>
      <c r="M5" s="9"/>
      <c r="N5" s="7"/>
      <c r="O5" s="7"/>
      <c r="P5" s="13">
        <f t="shared" ref="P5:Q6" si="0">D5+F5+H5+J5+L5</f>
        <v>25</v>
      </c>
      <c r="Q5" s="15">
        <f t="shared" si="0"/>
        <v>24.164564564564564</v>
      </c>
      <c r="R5" s="7"/>
      <c r="S5" s="7"/>
      <c r="T5" s="7"/>
      <c r="U5" s="7"/>
      <c r="V5" s="7"/>
      <c r="W5" s="7"/>
      <c r="X5" s="7"/>
      <c r="Y5" s="7"/>
      <c r="Z5" s="13">
        <f t="shared" ref="Z5:AA6" si="1">R5+T5+V5+X5</f>
        <v>0</v>
      </c>
      <c r="AA5" s="15">
        <f t="shared" si="1"/>
        <v>0</v>
      </c>
      <c r="AB5" s="13">
        <f t="shared" ref="AB5:AC6" si="2">P5+Z5</f>
        <v>25</v>
      </c>
      <c r="AC5" s="15">
        <f t="shared" si="2"/>
        <v>24.164564564564564</v>
      </c>
      <c r="AD5" s="10">
        <v>103047.39</v>
      </c>
      <c r="AE5" s="11">
        <v>1095.83</v>
      </c>
      <c r="AF5" s="11">
        <v>0</v>
      </c>
      <c r="AG5" s="11">
        <v>0</v>
      </c>
      <c r="AH5" s="11">
        <v>22516.77</v>
      </c>
      <c r="AI5" s="11">
        <v>12017.96</v>
      </c>
      <c r="AJ5" s="12">
        <f t="shared" ref="AJ5:AJ6" si="3">AD5+AE5+AF5+AG5+AH5+AI5</f>
        <v>138677.95000000001</v>
      </c>
      <c r="AK5" s="14">
        <v>0</v>
      </c>
      <c r="AL5" s="14">
        <v>0</v>
      </c>
      <c r="AM5" s="12">
        <f t="shared" ref="AM5:AM6" si="4">AK5+AL5</f>
        <v>0</v>
      </c>
      <c r="AN5" s="12">
        <f t="shared" ref="AN5:AN6" si="5">AJ5+AM5</f>
        <v>138677.95000000001</v>
      </c>
      <c r="AO5" s="7"/>
    </row>
    <row r="6" spans="1:41">
      <c r="A6" s="7" t="s">
        <v>38</v>
      </c>
      <c r="B6" s="7" t="s">
        <v>37</v>
      </c>
      <c r="C6" s="7" t="s">
        <v>35</v>
      </c>
      <c r="D6" s="8">
        <v>78</v>
      </c>
      <c r="E6" s="9">
        <v>75.222222222222229</v>
      </c>
      <c r="F6" s="8">
        <v>260</v>
      </c>
      <c r="G6" s="9">
        <v>253.12860360360361</v>
      </c>
      <c r="H6" s="8">
        <v>196</v>
      </c>
      <c r="I6" s="9">
        <v>191.58566066066066</v>
      </c>
      <c r="J6" s="8">
        <v>1362</v>
      </c>
      <c r="K6" s="9">
        <v>1241.8527681252665</v>
      </c>
      <c r="L6" s="8">
        <v>170</v>
      </c>
      <c r="M6" s="9">
        <v>161.38390283140276</v>
      </c>
      <c r="N6" s="7"/>
      <c r="O6" s="7"/>
      <c r="P6" s="13">
        <f t="shared" si="0"/>
        <v>2066</v>
      </c>
      <c r="Q6" s="15">
        <f t="shared" si="0"/>
        <v>1923.1731574431558</v>
      </c>
      <c r="R6" s="7">
        <v>137</v>
      </c>
      <c r="S6" s="7">
        <v>136.4</v>
      </c>
      <c r="T6" s="7">
        <v>89</v>
      </c>
      <c r="U6" s="16">
        <v>88.310810810810807</v>
      </c>
      <c r="V6" s="7">
        <v>45</v>
      </c>
      <c r="W6" s="7">
        <v>45</v>
      </c>
      <c r="X6" s="7"/>
      <c r="Y6" s="7"/>
      <c r="Z6" s="13">
        <f t="shared" si="1"/>
        <v>271</v>
      </c>
      <c r="AA6" s="15">
        <f t="shared" si="1"/>
        <v>269.71081081081081</v>
      </c>
      <c r="AB6" s="13">
        <f t="shared" si="2"/>
        <v>2337</v>
      </c>
      <c r="AC6" s="15">
        <f t="shared" si="2"/>
        <v>2192.8839682539665</v>
      </c>
      <c r="AD6" s="10">
        <v>8357205.7599999998</v>
      </c>
      <c r="AE6" s="11">
        <v>40163.660000000003</v>
      </c>
      <c r="AF6" s="11">
        <v>47100</v>
      </c>
      <c r="AG6" s="11">
        <v>9700.61</v>
      </c>
      <c r="AH6" s="11">
        <v>1823904.38</v>
      </c>
      <c r="AI6" s="11">
        <v>917523.76</v>
      </c>
      <c r="AJ6" s="12">
        <f t="shared" si="3"/>
        <v>11195598.17</v>
      </c>
      <c r="AK6" s="14">
        <v>1279707.3600000001</v>
      </c>
      <c r="AL6" s="14">
        <v>79233</v>
      </c>
      <c r="AM6" s="12">
        <f t="shared" si="4"/>
        <v>1358940.36</v>
      </c>
      <c r="AN6" s="12">
        <f t="shared" si="5"/>
        <v>12554538.529999999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4</v>
      </c>
      <c r="G4" s="9">
        <v>4</v>
      </c>
      <c r="H4" s="8">
        <v>8</v>
      </c>
      <c r="I4" s="9">
        <v>8</v>
      </c>
      <c r="J4" s="8">
        <v>19</v>
      </c>
      <c r="K4" s="9">
        <v>18.200000000000003</v>
      </c>
      <c r="L4" s="8">
        <v>5</v>
      </c>
      <c r="M4" s="9">
        <v>5</v>
      </c>
      <c r="N4" s="7"/>
      <c r="O4" s="7"/>
      <c r="P4" s="13">
        <f t="shared" ref="P4:Q6" si="0">D4+F4+H4+J4+L4</f>
        <v>43</v>
      </c>
      <c r="Q4" s="15">
        <f t="shared" si="0"/>
        <v>41.980000000000004</v>
      </c>
      <c r="R4" s="7"/>
      <c r="S4" s="7"/>
      <c r="T4" s="7"/>
      <c r="U4" s="7"/>
      <c r="V4" s="7"/>
      <c r="W4" s="7"/>
      <c r="X4" s="7"/>
      <c r="Y4" s="7"/>
      <c r="Z4" s="13">
        <f>R4+T4+V4+X4</f>
        <v>0</v>
      </c>
      <c r="AA4" s="15">
        <f>S4+U4+W4+Y4</f>
        <v>0</v>
      </c>
      <c r="AB4" s="13">
        <f>P4+Z4</f>
        <v>43</v>
      </c>
      <c r="AC4" s="15">
        <f>Q4+AA4</f>
        <v>41.980000000000004</v>
      </c>
      <c r="AD4" s="10">
        <v>161973.07</v>
      </c>
      <c r="AE4" s="11">
        <v>6698.59</v>
      </c>
      <c r="AF4" s="11">
        <v>500</v>
      </c>
      <c r="AG4" s="11">
        <v>0</v>
      </c>
      <c r="AH4" s="11">
        <v>34870.81</v>
      </c>
      <c r="AI4" s="11">
        <v>19319.07</v>
      </c>
      <c r="AJ4" s="12">
        <f>AD4+AE4+AF4+AG4+AH4+AI4</f>
        <v>223361.54</v>
      </c>
      <c r="AK4" s="14">
        <v>0</v>
      </c>
      <c r="AL4" s="14">
        <v>0</v>
      </c>
      <c r="AM4" s="12">
        <f>AK4+AL4</f>
        <v>0</v>
      </c>
      <c r="AN4" s="12">
        <f>AJ4+AM4</f>
        <v>223361.54</v>
      </c>
      <c r="AO4" s="7"/>
    </row>
    <row r="5" spans="1:41">
      <c r="A5" s="7" t="s">
        <v>36</v>
      </c>
      <c r="B5" s="7" t="s">
        <v>37</v>
      </c>
      <c r="C5" s="7" t="s">
        <v>35</v>
      </c>
      <c r="D5" s="8">
        <v>4</v>
      </c>
      <c r="E5" s="9">
        <v>3.81</v>
      </c>
      <c r="F5" s="8">
        <v>2</v>
      </c>
      <c r="G5" s="9">
        <v>2</v>
      </c>
      <c r="H5" s="8">
        <v>1</v>
      </c>
      <c r="I5" s="9">
        <v>1</v>
      </c>
      <c r="J5" s="8">
        <v>17</v>
      </c>
      <c r="K5" s="9">
        <v>16.489999999999998</v>
      </c>
      <c r="L5" s="8"/>
      <c r="M5" s="9"/>
      <c r="N5" s="7"/>
      <c r="O5" s="7"/>
      <c r="P5" s="13">
        <f t="shared" si="0"/>
        <v>24</v>
      </c>
      <c r="Q5" s="15">
        <f t="shared" si="0"/>
        <v>23.299999999999997</v>
      </c>
      <c r="R5" s="7"/>
      <c r="S5" s="7"/>
      <c r="T5" s="7"/>
      <c r="U5" s="7"/>
      <c r="V5" s="7"/>
      <c r="W5" s="7"/>
      <c r="X5" s="7"/>
      <c r="Y5" s="7"/>
      <c r="Z5" s="13">
        <f t="shared" ref="Z5:AA6" si="1">R5+T5+V5+X5</f>
        <v>0</v>
      </c>
      <c r="AA5" s="15">
        <f t="shared" si="1"/>
        <v>0</v>
      </c>
      <c r="AB5" s="13">
        <f t="shared" ref="AB5:AC6" si="2">P5+Z5</f>
        <v>24</v>
      </c>
      <c r="AC5" s="15">
        <f t="shared" si="2"/>
        <v>23.299999999999997</v>
      </c>
      <c r="AD5" s="10">
        <v>107159.88</v>
      </c>
      <c r="AE5" s="11">
        <v>3195.83</v>
      </c>
      <c r="AF5" s="11">
        <v>1050</v>
      </c>
      <c r="AG5" s="11">
        <v>0</v>
      </c>
      <c r="AH5" s="11">
        <v>23829.93</v>
      </c>
      <c r="AI5" s="11">
        <v>13027.95</v>
      </c>
      <c r="AJ5" s="12">
        <f t="shared" ref="AJ5:AJ6" si="3">AD5+AE5+AF5+AG5+AH5+AI5</f>
        <v>148263.59000000003</v>
      </c>
      <c r="AK5" s="14">
        <v>0</v>
      </c>
      <c r="AL5" s="14">
        <v>0</v>
      </c>
      <c r="AM5" s="12">
        <f t="shared" ref="AM5:AM6" si="4">AK5+AL5</f>
        <v>0</v>
      </c>
      <c r="AN5" s="12">
        <f t="shared" ref="AN5:AN6" si="5">AJ5+AM5</f>
        <v>148263.59000000003</v>
      </c>
      <c r="AO5" s="7"/>
    </row>
    <row r="6" spans="1:41">
      <c r="A6" s="7" t="s">
        <v>38</v>
      </c>
      <c r="B6" s="7" t="s">
        <v>37</v>
      </c>
      <c r="C6" s="7" t="s">
        <v>35</v>
      </c>
      <c r="D6" s="8">
        <v>73</v>
      </c>
      <c r="E6" s="9">
        <v>69.819999999999993</v>
      </c>
      <c r="F6" s="8">
        <v>262</v>
      </c>
      <c r="G6" s="9">
        <v>255.09</v>
      </c>
      <c r="H6" s="8">
        <v>200</v>
      </c>
      <c r="I6" s="9">
        <v>195.59</v>
      </c>
      <c r="J6" s="8">
        <v>1366</v>
      </c>
      <c r="K6" s="9">
        <v>1245.2</v>
      </c>
      <c r="L6" s="8">
        <v>168</v>
      </c>
      <c r="M6" s="9">
        <v>160.07</v>
      </c>
      <c r="N6" s="7"/>
      <c r="O6" s="7"/>
      <c r="P6" s="13">
        <f t="shared" si="0"/>
        <v>2069</v>
      </c>
      <c r="Q6" s="15">
        <f t="shared" si="0"/>
        <v>1925.77</v>
      </c>
      <c r="R6" s="7">
        <v>140</v>
      </c>
      <c r="S6" s="7">
        <v>139.39999999999998</v>
      </c>
      <c r="T6" s="7">
        <v>97</v>
      </c>
      <c r="U6" s="7">
        <v>96.31</v>
      </c>
      <c r="V6" s="7">
        <v>46</v>
      </c>
      <c r="W6" s="7">
        <v>46</v>
      </c>
      <c r="X6" s="7"/>
      <c r="Y6" s="7"/>
      <c r="Z6" s="13">
        <f t="shared" si="1"/>
        <v>283</v>
      </c>
      <c r="AA6" s="15">
        <f t="shared" si="1"/>
        <v>281.70999999999998</v>
      </c>
      <c r="AB6" s="13">
        <f t="shared" si="2"/>
        <v>2352</v>
      </c>
      <c r="AC6" s="15">
        <f t="shared" si="2"/>
        <v>2207.48</v>
      </c>
      <c r="AD6" s="10">
        <v>8414108.9000000004</v>
      </c>
      <c r="AE6" s="11">
        <v>27282.79</v>
      </c>
      <c r="AF6" s="11">
        <v>60350</v>
      </c>
      <c r="AG6" s="11">
        <v>7394.92</v>
      </c>
      <c r="AH6" s="11">
        <v>1817751.79</v>
      </c>
      <c r="AI6" s="11">
        <v>928347.36</v>
      </c>
      <c r="AJ6" s="12">
        <f t="shared" si="3"/>
        <v>11255235.759999998</v>
      </c>
      <c r="AK6" s="14">
        <v>1180532.55</v>
      </c>
      <c r="AL6" s="14">
        <v>0</v>
      </c>
      <c r="AM6" s="12">
        <f t="shared" si="4"/>
        <v>1180532.55</v>
      </c>
      <c r="AN6" s="12">
        <f t="shared" si="5"/>
        <v>12435768.309999999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Normal="100" workbookViewId="0">
      <selection activeCell="AM14" sqref="AM14"/>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5.78</v>
      </c>
      <c r="F4" s="8">
        <v>4</v>
      </c>
      <c r="G4" s="9">
        <v>4</v>
      </c>
      <c r="H4" s="8">
        <v>7</v>
      </c>
      <c r="I4" s="9">
        <v>7</v>
      </c>
      <c r="J4" s="8">
        <v>18</v>
      </c>
      <c r="K4" s="9">
        <v>17.2</v>
      </c>
      <c r="L4" s="8">
        <v>5</v>
      </c>
      <c r="M4" s="9">
        <v>5</v>
      </c>
      <c r="N4" s="7"/>
      <c r="O4" s="7"/>
      <c r="P4" s="13">
        <f>D4+F4+H4+J4+L4</f>
        <v>40</v>
      </c>
      <c r="Q4" s="15">
        <f>E4+G4+I4+K4+M4</f>
        <v>38.980000000000004</v>
      </c>
      <c r="R4" s="7"/>
      <c r="S4" s="7"/>
      <c r="T4" s="7"/>
      <c r="U4" s="7"/>
      <c r="V4" s="7"/>
      <c r="W4" s="7"/>
      <c r="X4" s="7"/>
      <c r="Y4" s="7"/>
      <c r="Z4" s="13">
        <f>R4+T4+V4+X4</f>
        <v>0</v>
      </c>
      <c r="AA4" s="15">
        <f>S4+U4+W4+Y4</f>
        <v>0</v>
      </c>
      <c r="AB4" s="13">
        <f>P4+Z4</f>
        <v>40</v>
      </c>
      <c r="AC4" s="15">
        <f>Q4+AA4</f>
        <v>38.980000000000004</v>
      </c>
      <c r="AD4" s="10">
        <v>158328.31</v>
      </c>
      <c r="AE4" s="11">
        <v>3925.5</v>
      </c>
      <c r="AF4" s="11">
        <v>0</v>
      </c>
      <c r="AG4" s="11">
        <v>0</v>
      </c>
      <c r="AH4" s="11">
        <v>33963.29</v>
      </c>
      <c r="AI4" s="11">
        <v>18442.240000000002</v>
      </c>
      <c r="AJ4" s="12">
        <f>AD4+AE4+AF4+AG4+AH4+AI4</f>
        <v>214659.34</v>
      </c>
      <c r="AK4" s="14">
        <v>0</v>
      </c>
      <c r="AL4" s="14">
        <v>0</v>
      </c>
      <c r="AM4" s="12">
        <f>AK4+AL4</f>
        <v>0</v>
      </c>
      <c r="AN4" s="12">
        <f>AJ4+AM4</f>
        <v>214659.34</v>
      </c>
      <c r="AO4" s="7"/>
    </row>
    <row r="5" spans="1:41">
      <c r="A5" s="7" t="s">
        <v>36</v>
      </c>
      <c r="B5" s="7" t="s">
        <v>37</v>
      </c>
      <c r="C5" s="7" t="s">
        <v>35</v>
      </c>
      <c r="D5" s="8">
        <v>3</v>
      </c>
      <c r="E5" s="9">
        <v>3</v>
      </c>
      <c r="F5" s="8">
        <v>2</v>
      </c>
      <c r="G5" s="9">
        <v>2</v>
      </c>
      <c r="H5" s="8">
        <v>1</v>
      </c>
      <c r="I5" s="9">
        <v>1</v>
      </c>
      <c r="J5" s="8">
        <v>16</v>
      </c>
      <c r="K5" s="9">
        <v>15.89</v>
      </c>
      <c r="L5" s="8"/>
      <c r="M5" s="9"/>
      <c r="N5" s="7"/>
      <c r="O5" s="7"/>
      <c r="P5" s="13">
        <f t="shared" ref="P5:Q6" si="0">D5+F5+H5+J5+L5</f>
        <v>22</v>
      </c>
      <c r="Q5" s="15">
        <f t="shared" si="0"/>
        <v>21.89</v>
      </c>
      <c r="R5" s="7"/>
      <c r="S5" s="7"/>
      <c r="T5" s="7"/>
      <c r="U5" s="7"/>
      <c r="V5" s="7"/>
      <c r="W5" s="7"/>
      <c r="X5" s="7"/>
      <c r="Y5" s="7"/>
      <c r="Z5" s="13">
        <f t="shared" ref="Z5:AA6" si="1">R5+T5+V5+X5</f>
        <v>0</v>
      </c>
      <c r="AA5" s="15">
        <f t="shared" si="1"/>
        <v>0</v>
      </c>
      <c r="AB5" s="13">
        <f t="shared" ref="AB5:AC6" si="2">P5+Z5</f>
        <v>22</v>
      </c>
      <c r="AC5" s="15">
        <f t="shared" si="2"/>
        <v>21.89</v>
      </c>
      <c r="AD5" s="10">
        <v>105682.03</v>
      </c>
      <c r="AE5" s="11">
        <v>1358.33</v>
      </c>
      <c r="AF5" s="11">
        <v>0</v>
      </c>
      <c r="AG5" s="11">
        <v>0</v>
      </c>
      <c r="AH5" s="11">
        <v>23440.85</v>
      </c>
      <c r="AI5" s="11">
        <v>12613.22</v>
      </c>
      <c r="AJ5" s="12">
        <f t="shared" ref="AJ5:AJ6" si="3">AD5+AE5+AF5+AG5+AH5+AI5</f>
        <v>143094.43</v>
      </c>
      <c r="AK5" s="14">
        <v>0</v>
      </c>
      <c r="AL5" s="14">
        <v>2400</v>
      </c>
      <c r="AM5" s="12">
        <f t="shared" ref="AM5:AM6" si="4">AK5+AL5</f>
        <v>2400</v>
      </c>
      <c r="AN5" s="12">
        <f t="shared" ref="AN5:AN6" si="5">AJ5+AM5</f>
        <v>145494.43</v>
      </c>
      <c r="AO5" s="7"/>
    </row>
    <row r="6" spans="1:41">
      <c r="A6" s="7" t="s">
        <v>38</v>
      </c>
      <c r="B6" s="7" t="s">
        <v>37</v>
      </c>
      <c r="C6" s="7" t="s">
        <v>35</v>
      </c>
      <c r="D6" s="8">
        <v>73</v>
      </c>
      <c r="E6" s="9">
        <v>71.25</v>
      </c>
      <c r="F6" s="8">
        <v>255</v>
      </c>
      <c r="G6" s="9">
        <v>245.62999999999994</v>
      </c>
      <c r="H6" s="8">
        <v>196</v>
      </c>
      <c r="I6" s="9">
        <v>184.63</v>
      </c>
      <c r="J6" s="8">
        <v>1372</v>
      </c>
      <c r="K6" s="9">
        <v>1270.1499999999974</v>
      </c>
      <c r="L6" s="8">
        <v>172</v>
      </c>
      <c r="M6" s="9">
        <v>161.12999999999988</v>
      </c>
      <c r="N6" s="7"/>
      <c r="O6" s="7"/>
      <c r="P6" s="13">
        <f t="shared" si="0"/>
        <v>2068</v>
      </c>
      <c r="Q6" s="15">
        <f t="shared" si="0"/>
        <v>1932.7899999999972</v>
      </c>
      <c r="R6" s="7">
        <v>138</v>
      </c>
      <c r="S6" s="7">
        <v>131.4</v>
      </c>
      <c r="T6" s="7">
        <v>99</v>
      </c>
      <c r="U6" s="7">
        <v>95.319999999999979</v>
      </c>
      <c r="V6" s="7">
        <v>44</v>
      </c>
      <c r="W6" s="7">
        <v>44</v>
      </c>
      <c r="X6" s="7"/>
      <c r="Y6" s="7"/>
      <c r="Z6" s="13">
        <f t="shared" si="1"/>
        <v>281</v>
      </c>
      <c r="AA6" s="15">
        <f t="shared" si="1"/>
        <v>270.71999999999997</v>
      </c>
      <c r="AB6" s="13">
        <f t="shared" si="2"/>
        <v>2349</v>
      </c>
      <c r="AC6" s="15">
        <f t="shared" si="2"/>
        <v>2203.509999999997</v>
      </c>
      <c r="AD6" s="10">
        <v>8391887.7799999993</v>
      </c>
      <c r="AE6" s="11">
        <v>32972.33</v>
      </c>
      <c r="AF6" s="11">
        <v>17750</v>
      </c>
      <c r="AG6" s="11">
        <v>5073.67</v>
      </c>
      <c r="AH6" s="11">
        <v>1822748.83</v>
      </c>
      <c r="AI6" s="11">
        <v>907983.57000000007</v>
      </c>
      <c r="AJ6" s="12">
        <f t="shared" si="3"/>
        <v>11178416.18</v>
      </c>
      <c r="AK6" s="14">
        <v>1286809.6200000001</v>
      </c>
      <c r="AL6" s="14">
        <v>0</v>
      </c>
      <c r="AM6" s="12">
        <f t="shared" si="4"/>
        <v>1286809.6200000001</v>
      </c>
      <c r="AN6" s="12">
        <f t="shared" si="5"/>
        <v>12465225.800000001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April 2017</vt:lpstr>
      <vt:lpstr>May 2017</vt:lpstr>
      <vt:lpstr>June 2017</vt:lpstr>
      <vt:lpstr>July 2017</vt:lpstr>
      <vt:lpstr>August 2017</vt:lpstr>
      <vt:lpstr>September 2017</vt:lpstr>
      <vt:lpstr>October 2017</vt:lpstr>
      <vt:lpstr>November 2017</vt:lpstr>
      <vt:lpstr>December 2017</vt:lpstr>
      <vt:lpstr>January 2018</vt:lpstr>
      <vt:lpstr>February 2018</vt:lpstr>
      <vt:lpstr>March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Nelson Adeoti</cp:lastModifiedBy>
  <cp:lastPrinted>2018-01-18T12:02:03Z</cp:lastPrinted>
  <dcterms:created xsi:type="dcterms:W3CDTF">2018-01-08T10:59:30Z</dcterms:created>
  <dcterms:modified xsi:type="dcterms:W3CDTF">2018-03-28T09:41:53Z</dcterms:modified>
</cp:coreProperties>
</file>